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xDecl2024\Siret Trim 01 2024\"/>
    </mc:Choice>
  </mc:AlternateContent>
  <xr:revisionPtr revIDLastSave="0" documentId="14_{BB45D140-18F4-45A8-BD84-B1A363AAABD2}" xr6:coauthVersionLast="47" xr6:coauthVersionMax="47" xr10:uidLastSave="{00000000-0000-0000-0000-000000000000}"/>
  <bookViews>
    <workbookView xWindow="-120" yWindow="-120" windowWidth="20730" windowHeight="11040" tabRatio="863" activeTab="1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<sst xmlns="http://schemas.openxmlformats.org/spreadsheetml/2006/main" count="938" uniqueCount="669">
  <si>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</si>
  <si>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</si>
  <si>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</si>
  <si>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</si>
  <si>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</si>
  <si>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</si>
  <si>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</si>
  <si>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</si>
  <si>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</si>
  <si>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</si>
  <si>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</si>
  <si>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</si>
  <si>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</si>
  <si>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</si>
  <si>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</si>
  <si>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</si>
  <si>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</si>
  <si>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</si>
  <si>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</si>
  <si>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</si>
  <si>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</si>
  <si>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</si>
  <si>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</si>
  <si>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</si>
  <si>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</si>
  <si>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</si>
  <si>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</si>
  <si>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</si>
  <si>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</si>
  <si>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</si>
  <si>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</si>
  <si>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</si>
  <si>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</si>
  <si>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</si>
  <si>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</si>
  <si>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</si>
  <si>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</si>
  <si>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</si>
  <si>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</si>
  <si>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</si>
  <si>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</si>
  <si>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</si>
  <si>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</si>
  <si>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</si>
  <si>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</si>
  <si>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</si>
  <si>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</si>
  <si>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</si>
  <si>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</si>
  <si>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</si>
  <si>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</si>
  <si>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</si>
  <si>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</si>
  <si>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</si>
  <si>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</si>
  <si>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</si>
  <si>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</si>
  <si>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</si>
  <si>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</si>
  <si>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</si>
  <si>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</si>
  <si>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</si>
  <si>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</si>
  <si>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</si>
  <si>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</si>
  <si>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</si>
  <si>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</si>
  <si>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</si>
  <si>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</si>
  <si>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</si>
  <si>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</si>
  <si>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</si>
  <si>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</si>
  <si>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</si>
  <si>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</si>
  <si>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</si>
  <si>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</si>
  <si>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</si>
  <si>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</si>
  <si>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</si>
  <si>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</si>
  <si>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</si>
  <si>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</si>
  <si>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</si>
  <si>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</si>
  <si>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</si>
  <si>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</si>
  <si>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</si>
  <si>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</si>
  <si>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</si>
  <si>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</si>
  <si>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</si>
  <si>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</si>
  <si>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</si>
  <si>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</si>
  <si>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</si>
  <si>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</si>
  <si>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</si>
  <si>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</si>
  <si>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</si>
  <si>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</si>
  <si>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</si>
  <si>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</si>
  <si>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</si>
  <si>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</si>
  <si>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</si>
  <si>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</si>
  <si>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</si>
  <si>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</si>
  <si>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</si>
  <si>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</si>
  <si>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</si>
  <si>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</si>
  <si>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</si>
  <si>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</si>
  <si>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</si>
  <si>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</si>
  <si>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</si>
  <si>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</si>
  <si>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</si>
  <si>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</si>
  <si>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</si>
  <si>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</si>
  <si>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</si>
  <si>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</si>
  <si>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</si>
  <si>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</si>
  <si>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</si>
  <si>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</si>
  <si>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</si>
  <si>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</si>
  <si>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</si>
  <si>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</si>
  <si>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</si>
  <si>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</si>
  <si>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</si>
  <si>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</si>
  <si>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</si>
  <si>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</si>
  <si>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</si>
  <si>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</si>
  <si>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</si>
  <si>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</si>
  <si>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</si>
  <si>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</si>
  <si>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</si>
  <si>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</si>
  <si>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</si>
  <si>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</si>
  <si>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</si>
  <si>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</si>
  <si>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</si>
  <si>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</si>
  <si>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</si>
  <si>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</si>
  <si>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</si>
  <si>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</si>
  <si>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</si>
  <si>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</si>
  <si>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</si>
  <si>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</si>
  <si>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</si>
  <si>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</si>
  <si>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</si>
  <si>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</si>
  <si>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</si>
  <si>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</si>
  <si>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</si>
  <si>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</si>
  <si>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</si>
  <si>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</si>
  <si>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</si>
  <si>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</si>
  <si>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</si>
  <si>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</si>
  <si>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</si>
  <si>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</si>
  <si>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</si>
  <si>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</si>
  <si>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</si>
  <si>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</si>
  <si>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</si>
  <si>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</si>
  <si>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</si>
  <si>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</si>
  <si>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</si>
  <si>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</si>
  <si>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</si>
  <si>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</si>
  <si>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</si>
  <si>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</si>
  <si>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</si>
  <si>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</si>
  <si>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</si>
  <si>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</si>
  <si>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</si>
  <si>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</si>
  <si>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</si>
  <si>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</si>
  <si>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</si>
  <si>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</si>
  <si>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</si>
  <si>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</si>
  <si>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</si>
  <si>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</si>
  <si>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</si>
  <si>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</si>
  <si>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</si>
  <si>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</si>
  <si>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</si>
  <si>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</si>
  <si>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</si>
  <si>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</si>
  <si>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</si>
  <si>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</si>
  <si>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</si>
  <si>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</si>
  <si>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</si>
  <si>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</si>
  <si>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</si>
  <si>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</si>
  <si>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</si>
  <si>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</si>
  <si>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</si>
  <si>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</si>
  <si>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</si>
  <si>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</si>
  <si>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</si>
  <si>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</si>
  <si>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</si>
  <si>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</si>
  <si>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</si>
  <si>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</si>
  <si>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</si>
  <si>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</si>
  <si>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</si>
  <si>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</si>
  <si>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</si>
  <si>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</si>
  <si>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</si>
  <si>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</si>
  <si>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</si>
  <si>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</si>
  <si>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</si>
  <si>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</si>
  <si>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</si>
  <si>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</si>
  <si>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</si>
  <si>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</si>
  <si>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</si>
  <si>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</si>
  <si>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</si>
  <si>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</si>
  <si>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</si>
  <si>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</si>
  <si>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</si>
  <si>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</si>
  <si>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</si>
  <si>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</si>
  <si>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</si>
  <si>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</si>
  <si>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</si>
  <si>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</si>
  <si>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</si>
  <si>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</si>
  <si>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</si>
  <si>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</si>
  <si>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</si>
  <si>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</si>
  <si>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</si>
  <si>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</si>
  <si>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</si>
  <si>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</si>
  <si>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</si>
  <si>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</si>
  <si>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</si>
  <si>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</si>
  <si>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</si>
  <si>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</si>
  <si>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</si>
  <si>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</si>
  <si>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</si>
  <si>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</si>
  <si>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</si>
  <si>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</si>
  <si>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</si>
  <si>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</si>
  <si>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</si>
  <si>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</si>
  <si>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</si>
  <si>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</si>
  <si>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</si>
  <si>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</si>
  <si>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</si>
  <si>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</si>
  <si>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</si>
  <si>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</si>
  <si>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</si>
  <si>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</si>
  <si>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</si>
  <si>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</si>
  <si>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</si>
  <si>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</si>
  <si>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</si>
  <si>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</si>
  <si>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</si>
  <si>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</si>
  <si>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</si>
  <si>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</si>
  <si>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</si>
  <si>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</si>
  <si>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</si>
  <si>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</si>
  <si>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</si>
  <si>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</si>
  <si>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</si>
  <si>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</si>
  <si>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</si>
  <si>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</si>
  <si>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</si>
  <si>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</si>
  <si>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</si>
  <si>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</si>
  <si>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</si>
  <si>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</si>
  <si>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</si>
  <si>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</si>
  <si>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</si>
  <si>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</si>
  <si>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</si>
  <si>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</si>
  <si>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</si>
  <si>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</si>
  <si>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</si>
  <si>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</si>
  <si>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</si>
  <si>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</si>
  <si>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</si>
  <si>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</si>
  <si>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</si>
  <si>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</si>
  <si>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</si>
  <si>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</si>
  <si>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</si>
  <si>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</si>
  <si>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</si>
  <si>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</si>
  <si>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</si>
  <si>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</si>
  <si>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</si>
  <si>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</si>
  <si>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</si>
  <si>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</si>
  <si>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</si>
  <si>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</si>
  <si>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</si>
  <si>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</si>
  <si>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</si>
  <si>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</si>
  <si>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</si>
  <si>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</si>
  <si>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</si>
  <si>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</si>
  <si>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</si>
  <si>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</si>
  <si>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</si>
  <si>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</si>
  <si>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</si>
  <si>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</si>
  <si>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</si>
  <si>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</si>
  <si>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</si>
  <si>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</si>
  <si>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</si>
  <si>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</si>
  <si>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</si>
  <si>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</si>
  <si>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</si>
  <si>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</si>
  <si>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</si>
  <si>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</si>
  <si>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</si>
  <si>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</si>
  <si>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</si>
  <si>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</si>
  <si>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</si>
  <si>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</si>
  <si>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</si>
  <si>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</si>
  <si>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</si>
  <si>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</si>
  <si>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</si>
  <si>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</si>
  <si>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</si>
  <si>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</si>
  <si>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</si>
  <si>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</si>
  <si>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</si>
  <si>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</si>
  <si>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</si>
  <si>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</si>
  <si>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</si>
  <si>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</si>
  <si>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</si>
  <si>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</si>
  <si>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</si>
  <si>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</si>
  <si>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</si>
  <si>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</si>
  <si>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</si>
  <si>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</si>
  <si>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</si>
  <si>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</si>
  <si>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</si>
  <si>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</si>
  <si>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</si>
  <si>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</si>
  <si>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</si>
  <si>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</si>
  <si>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</si>
  <si>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</si>
  <si>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</si>
  <si>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</si>
  <si>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</si>
  <si>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</si>
  <si>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</si>
  <si>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</si>
  <si>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</si>
  <si>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</si>
  <si>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</si>
  <si>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</si>
  <si>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</si>
  <si>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</si>
  <si>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</si>
  <si>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</si>
  <si>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</si>
  <si>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</si>
  <si>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</si>
  <si>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</si>
  <si>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</si>
  <si>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</si>
  <si>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</si>
  <si>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</si>
  <si>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</si>
  <si>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</si>
  <si>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</si>
  <si>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</si>
  <si>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</si>
  <si>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</si>
  <si>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</si>
  <si>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</si>
  <si>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</si>
  <si>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</si>
  <si>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</si>
  <si>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</si>
  <si>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</si>
  <si>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</si>
  <si>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</si>
  <si>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</si>
  <si>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</si>
  <si>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</si>
  <si>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</si>
  <si>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</si>
  <si>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</si>
  <si>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</si>
  <si>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</si>
  <si>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</si>
  <si>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</si>
  <si>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</si>
  <si>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</si>
  <si>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</si>
  <si>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</si>
  <si>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</si>
  <si>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</si>
  <si>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</si>
  <si>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</si>
  <si>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</si>
  <si>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</si>
  <si>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</si>
  <si>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</si>
  <si>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</si>
  <si>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</si>
  <si>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</si>
  <si>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</si>
  <si>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</si>
  <si>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</si>
  <si>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</si>
  <si>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</si>
  <si>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</si>
  <si>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</si>
  <si>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</si>
  <si>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</si>
  <si>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</si>
  <si>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</si>
  <si>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</si>
  <si>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</si>
  <si>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</si>
  <si>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</si>
  <si>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</si>
  <si>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</si>
  <si>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</si>
  <si>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</si>
  <si>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</si>
  <si>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</si>
  <si>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</si>
  <si>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</si>
  <si>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</si>
  <si>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</si>
  <si>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</si>
  <si>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</si>
  <si>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</si>
  <si>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</si>
  <si>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</si>
  <si>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</si>
  <si>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</si>
  <si>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</si>
  <si>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</si>
  <si>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</si>
  <si>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</si>
  <si>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</si>
  <si>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</si>
  <si>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</si>
  <si>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</si>
  <si>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</si>
  <si>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</si>
  <si>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</si>
  <si>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</si>
  <si>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</si>
  <si>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</si>
  <si>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</si>
  <si>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</si>
  <si>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</si>
  <si>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</si>
  <si>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</si>
  <si>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</si>
  <si>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</si>
  <si>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</si>
  <si>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</si>
  <si>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</si>
  <si>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</si>
  <si>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</si>
  <si>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</si>
  <si>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</si>
  <si>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</si>
  <si>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</si>
  <si>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</si>
  <si>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</si>
  <si>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</si>
  <si>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</si>
  <si>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</si>
  <si>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</si>
  <si>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</si>
  <si>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</si>
  <si>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</si>
  <si>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</si>
  <si>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</si>
  <si>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</si>
  <si>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</si>
  <si>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</si>
  <si>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</si>
  <si>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</si>
  <si>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</si>
  <si>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</si>
  <si>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</si>
  <si>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</si>
  <si>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</si>
  <si>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</si>
  <si>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</si>
  <si>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</si>
  <si>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</si>
  <si>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</si>
  <si>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</si>
  <si>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</si>
  <si>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</si>
  <si>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</si>
  <si>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</si>
  <si>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</si>
  <si>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</si>
  <si>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</si>
  <si>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</si>
  <si>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</si>
  <si>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</si>
  <si>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</si>
  <si>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</si>
  <si>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</si>
  <si>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</si>
  <si>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</si>
  <si>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</si>
  <si>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</si>
  <si>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</si>
  <si>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</si>
  <si>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</si>
  <si>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</si>
  <si>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</si>
  <si>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</si>
  <si>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</si>
  <si>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</si>
  <si>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</si>
  <si>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</si>
  <si>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</si>
  <si>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</si>
  <si>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</si>
  <si>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</si>
  <si>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</si>
  <si>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</si>
  <si>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</si>
  <si>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</si>
  <si>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</si>
  <si>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</si>
  <si>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</si>
  <si>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</si>
  <si>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</si>
  <si>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</si>
  <si>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</si>
  <si>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</si>
  <si>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</si>
  <si>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</si>
  <si>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</si>
  <si>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</si>
  <si>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</si>
  <si>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</si>
  <si>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</si>
  <si>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</si>
  <si>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</si>
  <si>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</si>
  <si>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</si>
  <si>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</si>
  <si>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</si>
  <si>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</si>
  <si>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</si>
  <si>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</si>
  <si>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</si>
  <si>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</si>
  <si>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</si>
  <si>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</si>
  <si>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</si>
  <si>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</si>
  <si>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</si>
  <si>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</si>
  <si>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</si>
  <si>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</si>
  <si>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</si>
  <si>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</si>
  <si>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</si>
  <si>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</si>
  <si>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</si>
  <si>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</si>
  <si>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</si>
  <si>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</si>
  <si>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</si>
  <si>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</si>
  <si>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</si>
  <si>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</si>
  <si>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</si>
  <si>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</si>
  <si>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</si>
  <si>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</si>
  <si>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</si>
  <si>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</si>
  <si>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</si>
  <si>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</si>
  <si>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</si>
  <si>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</si>
  <si>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</si>
  <si>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</si>
  <si>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</si>
  <si>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</si>
  <si>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Patronato Pro Construcción y Administración del Parque Xochipilli de Celaya,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</si>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</sst>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667</v>
      </c>
      <c r="B1" s="158"/>
      <c r="C1" s="17"/>
      <c r="D1" s="14" t="s">
        <v>601</v>
      </c>
      <c r="E1" s="15">
        <v>2024</v>
      </c>
    </row>
    <row r="2" spans="1:5" ht="18.95" customHeight="1" x14ac:dyDescent="0.2">
      <c r="A2" s="159" t="s">
        <v>600</v>
      </c>
      <c r="B2" s="159"/>
      <c r="C2" s="36"/>
      <c r="D2" s="14" t="s">
        <v>602</v>
      </c>
      <c r="E2" s="17" t="s">
        <v>607</v>
      </c>
    </row>
    <row r="3" spans="1:5" ht="18.95" customHeight="1" x14ac:dyDescent="0.2">
      <c r="A3" s="158" t="s">
        <v>668</v>
      </c>
      <c r="B3" s="158"/>
      <c r="C3" s="17"/>
      <c r="D3" s="14" t="s">
        <v>603</v>
      </c>
      <c r="E3" s="15">
        <v>1</v>
      </c>
    </row>
    <row r="4" spans="1:5" ht="18.95" customHeight="1" x14ac:dyDescent="0.2">
      <c r="A4" s="158" t="s">
        <v>622</v>
      </c>
      <c r="B4" s="158"/>
      <c r="C4" s="158"/>
      <c r="D4" s="158"/>
      <c r="E4" s="158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623</v>
      </c>
    </row>
    <row r="41" spans="1:2" ht="12" thickBot="1" x14ac:dyDescent="0.25">
      <c r="A41" s="11"/>
      <c r="B41" s="12"/>
    </row>
    <row r="44" spans="1:2" x14ac:dyDescent="0.2">
      <c r="B44" s="4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3" t="s">
        <v>667</v>
      </c>
      <c r="B1" s="164"/>
      <c r="C1" s="165"/>
    </row>
    <row r="2" spans="1:3" s="37" customFormat="1" ht="18" customHeight="1" x14ac:dyDescent="0.25">
      <c r="A2" s="166" t="s">
        <v>612</v>
      </c>
      <c r="B2" s="167"/>
      <c r="C2" s="168"/>
    </row>
    <row r="3" spans="1:3" s="37" customFormat="1" ht="18" customHeight="1" x14ac:dyDescent="0.25">
      <c r="A3" s="166" t="s">
        <v>668</v>
      </c>
      <c r="B3" s="167"/>
      <c r="C3" s="168"/>
    </row>
    <row r="4" spans="1:3" s="39" customFormat="1" ht="18" customHeight="1" x14ac:dyDescent="0.2">
      <c r="A4" s="169" t="s">
        <v>613</v>
      </c>
      <c r="B4" s="170"/>
      <c r="C4" s="171"/>
    </row>
    <row r="5" spans="1:3" x14ac:dyDescent="0.2">
      <c r="A5" s="54" t="s">
        <v>520</v>
      </c>
      <c r="B5" s="54"/>
      <c r="C5" s="130">
        <v>4280246.26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3" x14ac:dyDescent="0.2">
      <c r="A17" s="66">
        <v>3.2</v>
      </c>
      <c r="B17" s="59" t="s">
        <v>529</v>
      </c>
      <c r="C17" s="132">
        <v>0</v>
      </c>
    </row>
    <row r="18" spans="1:3" x14ac:dyDescent="0.2">
      <c r="A18" s="66">
        <v>3.3</v>
      </c>
      <c r="B18" s="61" t="s">
        <v>530</v>
      </c>
      <c r="C18" s="133">
        <v>0</v>
      </c>
    </row>
    <row r="19" spans="1:3" x14ac:dyDescent="0.2">
      <c r="A19" s="55"/>
      <c r="B19" s="67"/>
      <c r="C19" s="68"/>
    </row>
    <row r="20" spans="1:3" x14ac:dyDescent="0.2">
      <c r="A20" s="69" t="s">
        <v>659</v>
      </c>
      <c r="B20" s="69"/>
      <c r="C20" s="130">
        <f>C5+C7-C15</f>
        <v>4280246.26</v>
      </c>
    </row>
    <row r="22" spans="1:3" x14ac:dyDescent="0.2">
      <c r="B22" s="38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B56" sqref="B56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72" t="s">
        <v>667</v>
      </c>
      <c r="B1" s="173"/>
      <c r="C1" s="174"/>
    </row>
    <row r="2" spans="1:3" s="40" customFormat="1" ht="18.95" customHeight="1" x14ac:dyDescent="0.25">
      <c r="A2" s="175" t="s">
        <v>614</v>
      </c>
      <c r="B2" s="176"/>
      <c r="C2" s="177"/>
    </row>
    <row r="3" spans="1:3" s="40" customFormat="1" ht="18.95" customHeight="1" x14ac:dyDescent="0.25">
      <c r="A3" s="175" t="s">
        <v>668</v>
      </c>
      <c r="B3" s="176"/>
      <c r="C3" s="177"/>
    </row>
    <row r="4" spans="1:3" x14ac:dyDescent="0.2">
      <c r="A4" s="169" t="s">
        <v>613</v>
      </c>
      <c r="B4" s="170"/>
      <c r="C4" s="171"/>
    </row>
    <row r="5" spans="1:3" x14ac:dyDescent="0.2">
      <c r="A5" s="79" t="s">
        <v>533</v>
      </c>
      <c r="B5" s="54"/>
      <c r="C5" s="134">
        <v>4563049.78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2556948.2400000002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0</v>
      </c>
    </row>
    <row r="11" spans="1:3" x14ac:dyDescent="0.2">
      <c r="A11" s="85">
        <v>2.4</v>
      </c>
      <c r="B11" s="72" t="s">
        <v>237</v>
      </c>
      <c r="C11" s="135">
        <v>997542</v>
      </c>
    </row>
    <row r="12" spans="1:3" x14ac:dyDescent="0.2">
      <c r="A12" s="85">
        <v>2.5</v>
      </c>
      <c r="B12" s="72" t="s">
        <v>238</v>
      </c>
      <c r="C12" s="135">
        <v>0</v>
      </c>
    </row>
    <row r="13" spans="1:3" x14ac:dyDescent="0.2">
      <c r="A13" s="85">
        <v>2.6</v>
      </c>
      <c r="B13" s="72" t="s">
        <v>239</v>
      </c>
      <c r="C13" s="135">
        <v>411800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1147606.24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0</v>
      </c>
    </row>
    <row r="20" spans="1:3" x14ac:dyDescent="0.2">
      <c r="A20" s="85" t="s">
        <v>563</v>
      </c>
      <c r="B20" s="72" t="s">
        <v>538</v>
      </c>
      <c r="C20" s="135">
        <v>0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0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3" x14ac:dyDescent="0.2">
      <c r="A33" s="85" t="s">
        <v>557</v>
      </c>
      <c r="B33" s="72" t="s">
        <v>448</v>
      </c>
      <c r="C33" s="135">
        <v>0</v>
      </c>
    </row>
    <row r="34" spans="1:3" x14ac:dyDescent="0.2">
      <c r="A34" s="85" t="s">
        <v>558</v>
      </c>
      <c r="B34" s="72" t="s">
        <v>454</v>
      </c>
      <c r="C34" s="135">
        <v>0</v>
      </c>
    </row>
    <row r="35" spans="1:3" x14ac:dyDescent="0.2">
      <c r="A35" s="85" t="s">
        <v>559</v>
      </c>
      <c r="B35" s="72" t="s">
        <v>462</v>
      </c>
      <c r="C35" s="135">
        <v>0</v>
      </c>
    </row>
    <row r="36" spans="1:3" x14ac:dyDescent="0.2">
      <c r="A36" s="85" t="s">
        <v>662</v>
      </c>
      <c r="B36" s="72" t="s">
        <v>366</v>
      </c>
      <c r="C36" s="135">
        <v>0</v>
      </c>
    </row>
    <row r="37" spans="1:3" x14ac:dyDescent="0.2">
      <c r="A37" s="85" t="s">
        <v>663</v>
      </c>
      <c r="B37" s="80" t="s">
        <v>560</v>
      </c>
      <c r="C37" s="137">
        <v>0</v>
      </c>
    </row>
    <row r="38" spans="1:3" x14ac:dyDescent="0.2">
      <c r="A38" s="73"/>
      <c r="B38" s="76"/>
      <c r="C38" s="77"/>
    </row>
    <row r="39" spans="1:3" x14ac:dyDescent="0.2">
      <c r="A39" s="78" t="s">
        <v>660</v>
      </c>
      <c r="B39" s="54"/>
      <c r="C39" s="130">
        <f>C5-C7+C30</f>
        <v>2006101.54</v>
      </c>
    </row>
    <row r="41" spans="1:3" x14ac:dyDescent="0.2">
      <c r="B41" s="38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2" t="s">
        <v>667</v>
      </c>
      <c r="B1" s="178"/>
      <c r="C1" s="178"/>
      <c r="D1" s="178"/>
      <c r="E1" s="178"/>
      <c r="F1" s="178"/>
      <c r="G1" s="27" t="s">
        <v>604</v>
      </c>
      <c r="H1" s="28">
        <v>2024</v>
      </c>
    </row>
    <row r="2" spans="1:10" ht="18.95" customHeight="1" x14ac:dyDescent="0.2">
      <c r="A2" s="162" t="s">
        <v>615</v>
      </c>
      <c r="B2" s="178"/>
      <c r="C2" s="178"/>
      <c r="D2" s="178"/>
      <c r="E2" s="178"/>
      <c r="F2" s="178"/>
      <c r="G2" s="27" t="s">
        <v>605</v>
      </c>
      <c r="H2" s="28" t="s">
        <v>607</v>
      </c>
    </row>
    <row r="3" spans="1:10" ht="18.95" customHeight="1" x14ac:dyDescent="0.2">
      <c r="A3" s="179" t="s">
        <v>668</v>
      </c>
      <c r="B3" s="180"/>
      <c r="C3" s="180"/>
      <c r="D3" s="180"/>
      <c r="E3" s="180"/>
      <c r="F3" s="180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3" t="str">
        <f>A1</f>
        <v>Patronato Pro Construcción y Administración del Parque Xochipilli de Celaya, Gto.</v>
      </c>
      <c r="C37" s="165"/>
      <c r="D37" s="34"/>
      <c r="E37" s="34"/>
      <c r="F37" s="34"/>
    </row>
    <row r="38" spans="1:6" x14ac:dyDescent="0.2">
      <c r="B38" s="166" t="s">
        <v>664</v>
      </c>
      <c r="C38" s="168"/>
      <c r="D38" s="34"/>
      <c r="E38" s="34"/>
      <c r="F38" s="34"/>
    </row>
    <row r="39" spans="1:6" x14ac:dyDescent="0.2">
      <c r="B39" s="166" t="str">
        <f>A3</f>
        <v>Correspondiente del 1 de Enero al 31 de Marzo de 2024</v>
      </c>
      <c r="C39" s="168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7876362.79</v>
      </c>
      <c r="D42" s="34"/>
      <c r="E42" s="34"/>
      <c r="F42" s="34"/>
    </row>
    <row r="43" spans="1:6" x14ac:dyDescent="0.2">
      <c r="B43" s="153" t="s">
        <v>92</v>
      </c>
      <c r="C43" s="154">
        <v>-11963264.35</v>
      </c>
      <c r="D43" s="34"/>
      <c r="E43" s="34"/>
      <c r="F43" s="34"/>
    </row>
    <row r="44" spans="1:6" x14ac:dyDescent="0.2">
      <c r="B44" s="153" t="s">
        <v>91</v>
      </c>
      <c r="C44" s="154">
        <v>8367147.8200000003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-4280246.26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3" t="str">
        <f>A1</f>
        <v>Patronato Pro Construcción y Administración del Parque Xochipilli de Celaya, Gto.</v>
      </c>
      <c r="C48" s="165"/>
    </row>
    <row r="49" spans="2:3" x14ac:dyDescent="0.2">
      <c r="B49" s="166" t="s">
        <v>665</v>
      </c>
      <c r="C49" s="168"/>
    </row>
    <row r="50" spans="2:3" x14ac:dyDescent="0.2">
      <c r="B50" s="166" t="str">
        <f>A3</f>
        <v>Correspondiente del 1 de Enero al 31 de Marzo de 2024</v>
      </c>
      <c r="C50" s="168"/>
    </row>
    <row r="51" spans="2:3" x14ac:dyDescent="0.2">
      <c r="B51" s="150"/>
      <c r="C51" s="151"/>
    </row>
    <row r="52" spans="2:3" x14ac:dyDescent="0.2">
      <c r="B52" s="155" t="s">
        <v>486</v>
      </c>
      <c r="C52" s="157">
        <f>H1</f>
        <v>2024</v>
      </c>
    </row>
    <row r="53" spans="2:3" x14ac:dyDescent="0.2">
      <c r="B53" s="153" t="s">
        <v>88</v>
      </c>
      <c r="C53" s="156">
        <v>-7876362.79</v>
      </c>
    </row>
    <row r="54" spans="2:3" x14ac:dyDescent="0.2">
      <c r="B54" s="153" t="s">
        <v>87</v>
      </c>
      <c r="C54" s="156">
        <v>10485719.220000001</v>
      </c>
    </row>
    <row r="55" spans="2:3" x14ac:dyDescent="0.2">
      <c r="B55" s="153" t="s">
        <v>666</v>
      </c>
      <c r="C55" s="156">
        <v>-8367148.21</v>
      </c>
    </row>
    <row r="56" spans="2:3" x14ac:dyDescent="0.2">
      <c r="B56" s="153" t="s">
        <v>86</v>
      </c>
      <c r="C56" s="156">
        <v>1194742</v>
      </c>
    </row>
    <row r="57" spans="2:3" x14ac:dyDescent="0.2">
      <c r="B57" s="153" t="s">
        <v>85</v>
      </c>
      <c r="C57" s="156">
        <v>0</v>
      </c>
    </row>
    <row r="58" spans="2:3" x14ac:dyDescent="0.2">
      <c r="B58" s="153" t="s">
        <v>84</v>
      </c>
      <c r="C58" s="156">
        <v>0</v>
      </c>
    </row>
    <row r="59" spans="2:3" x14ac:dyDescent="0.2">
      <c r="B59" s="153" t="s">
        <v>83</v>
      </c>
      <c r="C59" s="156">
        <v>4563049.78</v>
      </c>
    </row>
    <row r="61" spans="2:3" x14ac:dyDescent="0.2">
      <c r="B6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1" t="s">
        <v>34</v>
      </c>
      <c r="B5" s="181"/>
      <c r="C5" s="181"/>
      <c r="D5" s="181"/>
      <c r="E5" s="181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2" t="s">
        <v>36</v>
      </c>
      <c r="C10" s="182"/>
      <c r="D10" s="182"/>
      <c r="E10" s="182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2" t="s">
        <v>38</v>
      </c>
      <c r="C12" s="182"/>
      <c r="D12" s="182"/>
      <c r="E12" s="182"/>
    </row>
    <row r="13" spans="1:8" s="110" customFormat="1" ht="26.1" customHeight="1" x14ac:dyDescent="0.2">
      <c r="A13" s="114" t="s">
        <v>594</v>
      </c>
      <c r="B13" s="182" t="s">
        <v>39</v>
      </c>
      <c r="C13" s="182"/>
      <c r="D13" s="182"/>
      <c r="E13" s="182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abSelected="1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59" t="s">
        <v>667</v>
      </c>
      <c r="B1" s="159"/>
      <c r="C1" s="159"/>
      <c r="D1" s="14" t="s">
        <v>604</v>
      </c>
      <c r="E1" s="25">
        <v>2024</v>
      </c>
    </row>
    <row r="2" spans="1:5" s="16" customFormat="1" ht="18.95" customHeight="1" x14ac:dyDescent="0.25">
      <c r="A2" s="159" t="s">
        <v>609</v>
      </c>
      <c r="B2" s="159"/>
      <c r="C2" s="159"/>
      <c r="D2" s="14" t="s">
        <v>605</v>
      </c>
      <c r="E2" s="25" t="s">
        <v>607</v>
      </c>
    </row>
    <row r="3" spans="1:5" s="16" customFormat="1" ht="18.95" customHeight="1" x14ac:dyDescent="0.25">
      <c r="A3" s="159" t="s">
        <v>668</v>
      </c>
      <c r="B3" s="159"/>
      <c r="C3" s="15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1081330.26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20.260000000000002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20.260000000000002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1081310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1081310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3198000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3198000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3198000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916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916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916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2006101.54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2006101.54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1244311.58</v>
      </c>
      <c r="D100" s="53">
        <f t="shared" ref="D100:D163" si="0">C100/$C$98</f>
        <v>0.62026350869557678</v>
      </c>
      <c r="E100" s="49"/>
    </row>
    <row r="101" spans="1:5" x14ac:dyDescent="0.2">
      <c r="A101" s="51">
        <v>5111</v>
      </c>
      <c r="B101" s="49" t="s">
        <v>360</v>
      </c>
      <c r="C101" s="52">
        <v>875473.43</v>
      </c>
      <c r="D101" s="53">
        <f t="shared" si="0"/>
        <v>0.43640534267273434</v>
      </c>
      <c r="E101" s="49"/>
    </row>
    <row r="102" spans="1:5" x14ac:dyDescent="0.2">
      <c r="A102" s="51">
        <v>5112</v>
      </c>
      <c r="B102" s="49" t="s">
        <v>361</v>
      </c>
      <c r="C102" s="52">
        <v>79601.820000000007</v>
      </c>
      <c r="D102" s="53">
        <f t="shared" si="0"/>
        <v>3.967985588605849E-2</v>
      </c>
      <c r="E102" s="49"/>
    </row>
    <row r="103" spans="1:5" x14ac:dyDescent="0.2">
      <c r="A103" s="51">
        <v>5113</v>
      </c>
      <c r="B103" s="49" t="s">
        <v>362</v>
      </c>
      <c r="C103" s="52">
        <v>31341.360000000001</v>
      </c>
      <c r="D103" s="53">
        <f t="shared" si="0"/>
        <v>1.5623017766089747E-2</v>
      </c>
      <c r="E103" s="49"/>
    </row>
    <row r="104" spans="1:5" x14ac:dyDescent="0.2">
      <c r="A104" s="51">
        <v>5114</v>
      </c>
      <c r="B104" s="49" t="s">
        <v>363</v>
      </c>
      <c r="C104" s="52">
        <v>257894.97</v>
      </c>
      <c r="D104" s="53">
        <f t="shared" si="0"/>
        <v>0.12855529237069427</v>
      </c>
      <c r="E104" s="49"/>
    </row>
    <row r="105" spans="1:5" x14ac:dyDescent="0.2">
      <c r="A105" s="51">
        <v>5115</v>
      </c>
      <c r="B105" s="49" t="s">
        <v>364</v>
      </c>
      <c r="C105" s="52">
        <v>0</v>
      </c>
      <c r="D105" s="53">
        <f t="shared" si="0"/>
        <v>0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417447.93</v>
      </c>
      <c r="D107" s="53">
        <f t="shared" si="0"/>
        <v>0.20808913291597392</v>
      </c>
      <c r="E107" s="49"/>
    </row>
    <row r="108" spans="1:5" x14ac:dyDescent="0.2">
      <c r="A108" s="51">
        <v>5121</v>
      </c>
      <c r="B108" s="49" t="s">
        <v>367</v>
      </c>
      <c r="C108" s="52">
        <v>38602.99</v>
      </c>
      <c r="D108" s="53">
        <f t="shared" si="0"/>
        <v>1.9242789674544587E-2</v>
      </c>
      <c r="E108" s="49"/>
    </row>
    <row r="109" spans="1:5" x14ac:dyDescent="0.2">
      <c r="A109" s="51">
        <v>5122</v>
      </c>
      <c r="B109" s="49" t="s">
        <v>368</v>
      </c>
      <c r="C109" s="52">
        <v>11439</v>
      </c>
      <c r="D109" s="53">
        <f t="shared" si="0"/>
        <v>5.7021041915954066E-3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319992.58</v>
      </c>
      <c r="D111" s="53">
        <f t="shared" si="0"/>
        <v>0.15950966270630548</v>
      </c>
      <c r="E111" s="49"/>
    </row>
    <row r="112" spans="1:5" x14ac:dyDescent="0.2">
      <c r="A112" s="51">
        <v>5125</v>
      </c>
      <c r="B112" s="49" t="s">
        <v>371</v>
      </c>
      <c r="C112" s="52">
        <v>5057.88</v>
      </c>
      <c r="D112" s="53">
        <f t="shared" si="0"/>
        <v>2.521248251471857E-3</v>
      </c>
      <c r="E112" s="49"/>
    </row>
    <row r="113" spans="1:5" x14ac:dyDescent="0.2">
      <c r="A113" s="51">
        <v>5126</v>
      </c>
      <c r="B113" s="49" t="s">
        <v>372</v>
      </c>
      <c r="C113" s="52">
        <v>24345</v>
      </c>
      <c r="D113" s="53">
        <f t="shared" si="0"/>
        <v>1.2135477449461507E-2</v>
      </c>
      <c r="E113" s="49"/>
    </row>
    <row r="114" spans="1:5" x14ac:dyDescent="0.2">
      <c r="A114" s="51">
        <v>5127</v>
      </c>
      <c r="B114" s="49" t="s">
        <v>373</v>
      </c>
      <c r="C114" s="52">
        <v>200</v>
      </c>
      <c r="D114" s="53">
        <f t="shared" si="0"/>
        <v>9.9695850888983418E-5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17810.48</v>
      </c>
      <c r="D116" s="53">
        <f t="shared" si="0"/>
        <v>8.8781547917061061E-3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344342.03</v>
      </c>
      <c r="D117" s="53">
        <f t="shared" si="0"/>
        <v>0.17164735838844927</v>
      </c>
      <c r="E117" s="49"/>
    </row>
    <row r="118" spans="1:5" x14ac:dyDescent="0.2">
      <c r="A118" s="51">
        <v>5131</v>
      </c>
      <c r="B118" s="49" t="s">
        <v>377</v>
      </c>
      <c r="C118" s="52">
        <v>58757.18</v>
      </c>
      <c r="D118" s="53">
        <f t="shared" si="0"/>
        <v>2.9289235279685792E-2</v>
      </c>
      <c r="E118" s="49"/>
    </row>
    <row r="119" spans="1:5" x14ac:dyDescent="0.2">
      <c r="A119" s="51">
        <v>5132</v>
      </c>
      <c r="B119" s="49" t="s">
        <v>378</v>
      </c>
      <c r="C119" s="52">
        <v>0</v>
      </c>
      <c r="D119" s="53">
        <f t="shared" si="0"/>
        <v>0</v>
      </c>
      <c r="E119" s="49"/>
    </row>
    <row r="120" spans="1:5" x14ac:dyDescent="0.2">
      <c r="A120" s="51">
        <v>5133</v>
      </c>
      <c r="B120" s="49" t="s">
        <v>379</v>
      </c>
      <c r="C120" s="52">
        <v>234487.4</v>
      </c>
      <c r="D120" s="53">
        <f t="shared" si="0"/>
        <v>0.11688710432872705</v>
      </c>
      <c r="E120" s="49"/>
    </row>
    <row r="121" spans="1:5" x14ac:dyDescent="0.2">
      <c r="A121" s="51">
        <v>5134</v>
      </c>
      <c r="B121" s="49" t="s">
        <v>380</v>
      </c>
      <c r="C121" s="52">
        <v>1563.68</v>
      </c>
      <c r="D121" s="53">
        <f t="shared" si="0"/>
        <v>7.7946204059042791E-4</v>
      </c>
      <c r="E121" s="49"/>
    </row>
    <row r="122" spans="1:5" x14ac:dyDescent="0.2">
      <c r="A122" s="51">
        <v>5135</v>
      </c>
      <c r="B122" s="49" t="s">
        <v>381</v>
      </c>
      <c r="C122" s="52">
        <v>3990.4</v>
      </c>
      <c r="D122" s="53">
        <f t="shared" si="0"/>
        <v>1.989131616936997E-3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3601.37</v>
      </c>
      <c r="D124" s="53">
        <f t="shared" si="0"/>
        <v>1.7952082325802909E-3</v>
      </c>
      <c r="E124" s="49"/>
    </row>
    <row r="125" spans="1:5" x14ac:dyDescent="0.2">
      <c r="A125" s="51">
        <v>5138</v>
      </c>
      <c r="B125" s="49" t="s">
        <v>384</v>
      </c>
      <c r="C125" s="52">
        <v>4060</v>
      </c>
      <c r="D125" s="53">
        <f t="shared" si="0"/>
        <v>2.0238257730463634E-3</v>
      </c>
      <c r="E125" s="49"/>
    </row>
    <row r="126" spans="1:5" x14ac:dyDescent="0.2">
      <c r="A126" s="51">
        <v>5139</v>
      </c>
      <c r="B126" s="49" t="s">
        <v>385</v>
      </c>
      <c r="C126" s="52">
        <v>37882</v>
      </c>
      <c r="D126" s="53">
        <f t="shared" si="0"/>
        <v>1.8883391116882347E-2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zoomScale="106" zoomScaleNormal="106" workbookViewId="0">
      <selection activeCell="B17" sqref="B1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667</v>
      </c>
      <c r="B1" s="161"/>
      <c r="C1" s="161"/>
      <c r="D1" s="161"/>
      <c r="E1" s="161"/>
      <c r="F1" s="161"/>
      <c r="G1" s="14" t="s">
        <v>604</v>
      </c>
      <c r="H1" s="25">
        <v>2024</v>
      </c>
    </row>
    <row r="2" spans="1:8" s="16" customFormat="1" ht="18.95" customHeight="1" x14ac:dyDescent="0.25">
      <c r="A2" s="160" t="s">
        <v>608</v>
      </c>
      <c r="B2" s="161"/>
      <c r="C2" s="161"/>
      <c r="D2" s="161"/>
      <c r="E2" s="161"/>
      <c r="F2" s="161"/>
      <c r="G2" s="14" t="s">
        <v>605</v>
      </c>
      <c r="H2" s="25" t="s">
        <v>607</v>
      </c>
    </row>
    <row r="3" spans="1:8" s="16" customFormat="1" ht="18.95" customHeight="1" x14ac:dyDescent="0.25">
      <c r="A3" s="160" t="s">
        <v>668</v>
      </c>
      <c r="B3" s="161"/>
      <c r="C3" s="161"/>
      <c r="D3" s="161"/>
      <c r="E3" s="161"/>
      <c r="F3" s="16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27493.59</v>
      </c>
      <c r="D15" s="24">
        <v>27275.8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91</v>
      </c>
      <c r="D20" s="24">
        <v>91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11400</v>
      </c>
      <c r="D21" s="24">
        <v>11400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4865664.8500000006</v>
      </c>
      <c r="D62" s="24">
        <f t="shared" ref="D62:E62" si="0">SUM(D63:D70)</f>
        <v>0</v>
      </c>
      <c r="E62" s="24">
        <f t="shared" si="0"/>
        <v>841231.67</v>
      </c>
    </row>
    <row r="63" spans="1:9" x14ac:dyDescent="0.2">
      <c r="A63" s="22">
        <v>1241</v>
      </c>
      <c r="B63" s="20" t="s">
        <v>236</v>
      </c>
      <c r="C63" s="24">
        <v>207665.6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1314614.76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613100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841231.67</v>
      </c>
    </row>
    <row r="68" spans="1:9" x14ac:dyDescent="0.2">
      <c r="A68" s="22">
        <v>1246</v>
      </c>
      <c r="B68" s="20" t="s">
        <v>241</v>
      </c>
      <c r="C68" s="24">
        <v>2730284.49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10116.200000000001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10116.200000000001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296814.33999999997</v>
      </c>
      <c r="D110" s="24">
        <f>SUM(D111:D119)</f>
        <v>296814.33999999997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198149.74</v>
      </c>
      <c r="D112" s="24">
        <f t="shared" ref="D112:D119" si="1">C112</f>
        <v>198149.74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98664.6</v>
      </c>
      <c r="D117" s="24">
        <f t="shared" si="1"/>
        <v>98664.6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D1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2" t="s">
        <v>667</v>
      </c>
      <c r="B1" s="162"/>
      <c r="C1" s="162"/>
      <c r="D1" s="27" t="s">
        <v>604</v>
      </c>
      <c r="E1" s="28">
        <v>2024</v>
      </c>
    </row>
    <row r="2" spans="1:5" ht="18.95" customHeight="1" x14ac:dyDescent="0.2">
      <c r="A2" s="162" t="s">
        <v>610</v>
      </c>
      <c r="B2" s="162"/>
      <c r="C2" s="162"/>
      <c r="D2" s="27" t="s">
        <v>605</v>
      </c>
      <c r="E2" s="28" t="s">
        <v>607</v>
      </c>
    </row>
    <row r="3" spans="1:5" ht="18.95" customHeight="1" x14ac:dyDescent="0.2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152952.85999999999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2274144.7200000002</v>
      </c>
    </row>
    <row r="15" spans="1:5" x14ac:dyDescent="0.2">
      <c r="A15" s="33">
        <v>3220</v>
      </c>
      <c r="B15" s="29" t="s">
        <v>468</v>
      </c>
      <c r="C15" s="34">
        <v>1580824.24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workbookViewId="0">
      <selection activeCell="D20" sqref="D2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667</v>
      </c>
      <c r="B1" s="162"/>
      <c r="C1" s="162"/>
      <c r="D1" s="27" t="s">
        <v>604</v>
      </c>
      <c r="E1" s="28">
        <v>2024</v>
      </c>
    </row>
    <row r="2" spans="1:5" s="35" customFormat="1" ht="18.95" customHeight="1" x14ac:dyDescent="0.25">
      <c r="A2" s="162" t="s">
        <v>611</v>
      </c>
      <c r="B2" s="162"/>
      <c r="C2" s="162"/>
      <c r="D2" s="27" t="s">
        <v>605</v>
      </c>
      <c r="E2" s="28" t="s">
        <v>607</v>
      </c>
    </row>
    <row r="3" spans="1:5" s="35" customFormat="1" ht="18.95" customHeight="1" x14ac:dyDescent="0.25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240681.44</v>
      </c>
      <c r="D9" s="34">
        <v>558533.52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626</v>
      </c>
      <c r="C15" s="121">
        <f>SUM(C8:C14)</f>
        <v>240681.44</v>
      </c>
      <c r="D15" s="121">
        <f>SUM(D8:D14)</f>
        <v>558533.52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0</v>
      </c>
      <c r="D20" s="121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2556948.2400000002</v>
      </c>
      <c r="D28" s="121">
        <f>SUM(D29:D36)</f>
        <v>2556948.2400000002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997542</v>
      </c>
      <c r="D30" s="34">
        <v>997542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411800</v>
      </c>
      <c r="D32" s="34">
        <v>411800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1147606.24</v>
      </c>
      <c r="D34" s="34">
        <v>1147606.24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 x14ac:dyDescent="0.2">
      <c r="B38" s="122" t="s">
        <v>627</v>
      </c>
      <c r="C38" s="121">
        <f>C20+C28+C37</f>
        <v>2556948.2400000002</v>
      </c>
      <c r="D38" s="121">
        <f>D20+D28+D37</f>
        <v>2556948.2400000002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628</v>
      </c>
      <c r="C42" s="121">
        <v>2274144.7200000002</v>
      </c>
      <c r="D42" s="121">
        <v>657185.73</v>
      </c>
    </row>
    <row r="43" spans="1:5" x14ac:dyDescent="0.2">
      <c r="A43" s="33"/>
      <c r="B43" s="122" t="s">
        <v>616</v>
      </c>
      <c r="C43" s="121">
        <f>C46+C58+C86+C89+C44</f>
        <v>0</v>
      </c>
      <c r="D43" s="121">
        <f>D46+D58+D86+D89+D44</f>
        <v>155841.12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649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 x14ac:dyDescent="0.2">
      <c r="A47" s="33">
        <v>5410</v>
      </c>
      <c r="B47" s="29" t="s">
        <v>617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425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620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155841.12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155841.12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155349.18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491.94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41">
        <v>2110</v>
      </c>
      <c r="B89" s="125" t="s">
        <v>629</v>
      </c>
      <c r="C89" s="121">
        <f>SUM(C90:C94)</f>
        <v>0</v>
      </c>
      <c r="D89" s="121">
        <f>SUM(D90:D94)</f>
        <v>0</v>
      </c>
    </row>
    <row r="90" spans="1:4" x14ac:dyDescent="0.2">
      <c r="A90" s="33">
        <v>2111</v>
      </c>
      <c r="B90" s="29" t="s">
        <v>630</v>
      </c>
      <c r="C90" s="34">
        <v>0</v>
      </c>
      <c r="D90" s="34">
        <v>0</v>
      </c>
    </row>
    <row r="91" spans="1:4" x14ac:dyDescent="0.2">
      <c r="A91" s="33">
        <v>2112</v>
      </c>
      <c r="B91" s="29" t="s">
        <v>631</v>
      </c>
      <c r="C91" s="34">
        <v>0</v>
      </c>
      <c r="D91" s="34">
        <v>0</v>
      </c>
    </row>
    <row r="92" spans="1:4" x14ac:dyDescent="0.2">
      <c r="A92" s="33">
        <v>2112</v>
      </c>
      <c r="B92" s="29" t="s">
        <v>632</v>
      </c>
      <c r="C92" s="34">
        <v>0</v>
      </c>
      <c r="D92" s="34">
        <v>0</v>
      </c>
    </row>
    <row r="93" spans="1:4" x14ac:dyDescent="0.2">
      <c r="A93" s="33">
        <v>2115</v>
      </c>
      <c r="B93" s="29" t="s">
        <v>633</v>
      </c>
      <c r="C93" s="34">
        <v>0</v>
      </c>
      <c r="D93" s="34">
        <v>0</v>
      </c>
    </row>
    <row r="94" spans="1:4" x14ac:dyDescent="0.2">
      <c r="A94" s="33">
        <v>2114</v>
      </c>
      <c r="B94" s="29" t="s">
        <v>634</v>
      </c>
      <c r="C94" s="34">
        <v>0</v>
      </c>
      <c r="D94" s="34">
        <v>0</v>
      </c>
    </row>
    <row r="95" spans="1:4" x14ac:dyDescent="0.2">
      <c r="A95" s="33"/>
      <c r="B95" s="122" t="s">
        <v>635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651</v>
      </c>
      <c r="C97" s="147">
        <v>0</v>
      </c>
      <c r="D97" s="147">
        <v>0</v>
      </c>
    </row>
    <row r="98" spans="1:4" x14ac:dyDescent="0.2">
      <c r="A98" s="141"/>
      <c r="B98" s="146" t="s">
        <v>652</v>
      </c>
      <c r="C98" s="147">
        <v>0</v>
      </c>
      <c r="D98" s="147">
        <v>0</v>
      </c>
    </row>
    <row r="99" spans="1:4" x14ac:dyDescent="0.2">
      <c r="A99" s="141"/>
      <c r="B99" s="146" t="s">
        <v>653</v>
      </c>
      <c r="C99" s="147">
        <v>0</v>
      </c>
      <c r="D99" s="147">
        <v>0</v>
      </c>
    </row>
    <row r="100" spans="1:4" x14ac:dyDescent="0.2">
      <c r="A100" s="141"/>
      <c r="B100" s="146" t="s">
        <v>654</v>
      </c>
      <c r="C100" s="147">
        <v>0</v>
      </c>
      <c r="D100" s="147">
        <v>0</v>
      </c>
    </row>
    <row r="101" spans="1:4" x14ac:dyDescent="0.2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656</v>
      </c>
      <c r="C103" s="147">
        <v>0</v>
      </c>
      <c r="D103" s="147">
        <v>0</v>
      </c>
    </row>
    <row r="104" spans="1:4" x14ac:dyDescent="0.2">
      <c r="A104" s="141"/>
      <c r="B104" s="148" t="s">
        <v>657</v>
      </c>
      <c r="C104" s="140">
        <f>+C105+C107</f>
        <v>916</v>
      </c>
      <c r="D104" s="140">
        <f>+D105+D107</f>
        <v>0</v>
      </c>
    </row>
    <row r="105" spans="1:4" x14ac:dyDescent="0.2">
      <c r="A105" s="138">
        <v>4300</v>
      </c>
      <c r="B105" s="144" t="s">
        <v>658</v>
      </c>
      <c r="C105" s="145">
        <f>+C106</f>
        <v>916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916</v>
      </c>
      <c r="D106" s="147">
        <v>0</v>
      </c>
    </row>
    <row r="107" spans="1:4" x14ac:dyDescent="0.2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637</v>
      </c>
      <c r="C108" s="127">
        <v>0</v>
      </c>
      <c r="D108" s="34">
        <v>0</v>
      </c>
    </row>
    <row r="109" spans="1:4" x14ac:dyDescent="0.2">
      <c r="A109" s="33">
        <v>1124</v>
      </c>
      <c r="B109" s="126" t="s">
        <v>638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639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640</v>
      </c>
      <c r="C111" s="127">
        <v>0</v>
      </c>
      <c r="D111" s="34">
        <v>0</v>
      </c>
    </row>
    <row r="112" spans="1:4" x14ac:dyDescent="0.2">
      <c r="A112" s="33">
        <v>1124</v>
      </c>
      <c r="B112" s="126" t="s">
        <v>641</v>
      </c>
      <c r="C112" s="34">
        <v>0</v>
      </c>
      <c r="D112" s="34">
        <v>0</v>
      </c>
    </row>
    <row r="113" spans="1:4" x14ac:dyDescent="0.2">
      <c r="A113" s="33">
        <v>1124</v>
      </c>
      <c r="B113" s="126" t="s">
        <v>642</v>
      </c>
      <c r="C113" s="34">
        <v>0</v>
      </c>
      <c r="D113" s="34">
        <v>0</v>
      </c>
    </row>
    <row r="114" spans="1:4" x14ac:dyDescent="0.2">
      <c r="A114" s="33">
        <v>1122</v>
      </c>
      <c r="B114" s="126" t="s">
        <v>643</v>
      </c>
      <c r="C114" s="34">
        <v>0</v>
      </c>
      <c r="D114" s="34">
        <v>0</v>
      </c>
    </row>
    <row r="115" spans="1:4" x14ac:dyDescent="0.2">
      <c r="A115" s="33">
        <v>1122</v>
      </c>
      <c r="B115" s="126" t="s">
        <v>644</v>
      </c>
      <c r="C115" s="127">
        <v>0</v>
      </c>
      <c r="D115" s="34">
        <v>0</v>
      </c>
    </row>
    <row r="116" spans="1:4" x14ac:dyDescent="0.2">
      <c r="A116" s="33">
        <v>1122</v>
      </c>
      <c r="B116" s="126" t="s">
        <v>645</v>
      </c>
      <c r="C116" s="34">
        <v>0</v>
      </c>
      <c r="D116" s="34">
        <v>0</v>
      </c>
    </row>
    <row r="117" spans="1:4" x14ac:dyDescent="0.2">
      <c r="A117" s="33"/>
      <c r="B117" s="128" t="s">
        <v>646</v>
      </c>
      <c r="C117" s="121">
        <f>C42+C43+C95-C101-C104</f>
        <v>2273228.7200000002</v>
      </c>
      <c r="D117" s="121">
        <f>D42+D43+D95-D101-D104</f>
        <v>813026.85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ignoredErrors>
    <ignoredError sqref="A1:D28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ALANIS DE SANTIAGO BAEZ PUERTA Y ASOCIADOS SC</cp:lastModifiedBy>
  <cp:lastPrinted>2019-02-13T21:19:08Z</cp:lastPrinted>
  <dcterms:created xsi:type="dcterms:W3CDTF">2012-12-11T20:36:24Z</dcterms:created>
  <dcterms:modified xsi:type="dcterms:W3CDTF">2024-05-10T01:19:46Z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