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OneDrive\Documents\2024\siret 4to y anual\formatos para entrega\"/>
    </mc:Choice>
  </mc:AlternateContent>
  <xr:revisionPtr revIDLastSave="0" documentId="13_ncr:1_{030BCCA3-6122-412E-A139-201ECAC4E930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60" l="1"/>
  <c r="C114" i="62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43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60" i="60" l="1"/>
  <c r="C170" i="60"/>
  <c r="C127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C126" i="62"/>
  <c r="C37" i="62"/>
  <c r="C25" i="61"/>
  <c r="C21" i="61"/>
  <c r="C16" i="61"/>
  <c r="C85" i="60"/>
  <c r="C83" i="60"/>
  <c r="C77" i="60"/>
  <c r="C74" i="60"/>
  <c r="C65" i="60"/>
  <c r="C59" i="60"/>
  <c r="C58" i="60" s="1"/>
  <c r="C37" i="60"/>
  <c r="C28" i="60"/>
  <c r="C25" i="60"/>
  <c r="C19" i="60"/>
  <c r="D126" i="62" l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C62" i="59"/>
  <c r="E54" i="59"/>
  <c r="D54" i="59"/>
  <c r="C54" i="59"/>
  <c r="C30" i="64" l="1"/>
  <c r="C7" i="64"/>
  <c r="C15" i="63"/>
  <c r="C7" i="63"/>
  <c r="C20" i="63" s="1"/>
  <c r="C39" i="64" l="1"/>
  <c r="D215" i="60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<sst xmlns="http://schemas.openxmlformats.org/spreadsheetml/2006/main" count="951" uniqueCount="674">
  <si>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</si>
  <si>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</si>
  <si>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</si>
  <si>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</si>
  <si>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</si>
  <si>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</si>
  <si>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</si>
  <si>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</si>
  <si>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</si>
  <si>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</si>
  <si>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</si>
  <si>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</si>
  <si>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</si>
  <si>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</si>
  <si>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</si>
  <si>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</si>
  <si>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</si>
  <si>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</si>
  <si>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</si>
  <si>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</si>
  <si>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</si>
  <si>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</si>
  <si>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</si>
  <si>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</si>
  <si>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</si>
  <si>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</si>
  <si>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</si>
  <si>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</si>
  <si>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</si>
  <si>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</si>
  <si>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</si>
  <si>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</si>
  <si>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</si>
  <si>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</si>
  <si>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</si>
  <si>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</si>
  <si>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</si>
  <si>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</si>
  <si>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</si>
  <si>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</si>
  <si>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</si>
  <si>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</si>
  <si>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</si>
  <si>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</si>
  <si>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</si>
  <si>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</si>
  <si>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</si>
  <si>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</si>
  <si>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</si>
  <si>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</si>
  <si>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</si>
  <si>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</si>
  <si>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</si>
  <si>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</si>
  <si>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</si>
  <si>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</si>
  <si>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</si>
  <si>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</si>
  <si>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</si>
  <si>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</si>
  <si>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</si>
  <si>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</si>
  <si>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</si>
  <si>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</si>
  <si>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</si>
  <si>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</si>
  <si>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</si>
  <si>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</si>
  <si>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</si>
  <si>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</si>
  <si>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</si>
  <si>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</si>
  <si>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</si>
  <si>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</si>
  <si>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</si>
  <si>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</si>
  <si>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</si>
  <si>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</si>
  <si>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</si>
  <si>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</si>
  <si>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</si>
  <si>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</si>
  <si>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</si>
  <si>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</si>
  <si>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</si>
  <si>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</si>
  <si>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</si>
  <si>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</si>
  <si>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</si>
  <si>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</si>
  <si>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</si>
  <si>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</si>
  <si>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</si>
  <si>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</si>
  <si>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</si>
  <si>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</si>
  <si>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</si>
  <si>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</si>
  <si>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</si>
  <si>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</si>
  <si>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</si>
  <si>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</si>
  <si>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</si>
  <si>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</si>
  <si>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</si>
  <si>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</si>
  <si>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</si>
  <si>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</si>
  <si>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</si>
  <si>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</si>
  <si>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</si>
  <si>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</si>
  <si>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</si>
  <si>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</si>
  <si>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</si>
  <si>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</si>
  <si>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</si>
  <si>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</si>
  <si>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</si>
  <si>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</si>
  <si>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</si>
  <si>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</si>
  <si>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</si>
  <si>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</si>
  <si>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</si>
  <si>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</si>
  <si>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</si>
  <si>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</si>
  <si>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</si>
  <si>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</si>
  <si>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</si>
  <si>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</si>
  <si>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</si>
  <si>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</si>
  <si>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</si>
  <si>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</si>
  <si>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</si>
  <si>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</si>
  <si>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</si>
  <si>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</si>
  <si>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</si>
  <si>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</si>
  <si>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</si>
  <si>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</si>
  <si>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</si>
  <si>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</si>
  <si>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</si>
  <si>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</si>
  <si>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</si>
  <si>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</si>
  <si>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</si>
  <si>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</si>
  <si>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</si>
  <si>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</si>
  <si>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</si>
  <si>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</si>
  <si>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</si>
  <si>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</si>
  <si>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</si>
  <si>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</si>
  <si>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</si>
  <si>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</si>
  <si>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</si>
  <si>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</si>
  <si>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</si>
  <si>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</si>
  <si>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</si>
  <si>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</si>
  <si>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</si>
  <si>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</si>
  <si>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</si>
  <si>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</si>
  <si>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</si>
  <si>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</si>
  <si>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</si>
  <si>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</si>
  <si>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</si>
  <si>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</si>
  <si>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</si>
  <si>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</si>
  <si>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</si>
  <si>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</si>
  <si>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</si>
  <si>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</si>
  <si>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</si>
  <si>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</si>
  <si>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</si>
  <si>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</si>
  <si>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</si>
  <si>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</si>
  <si>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</si>
  <si>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</si>
  <si>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</si>
  <si>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</si>
  <si>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</si>
  <si>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</si>
  <si>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</si>
  <si>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</si>
  <si>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</si>
  <si>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</si>
  <si>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</si>
  <si>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</si>
  <si>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</si>
  <si>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</si>
  <si>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</si>
  <si>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</si>
  <si>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</si>
  <si>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</si>
  <si>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</si>
  <si>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</si>
  <si>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</si>
  <si>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</si>
  <si>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</si>
  <si>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</si>
  <si>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</si>
  <si>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</si>
  <si>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</si>
  <si>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</si>
  <si>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</si>
  <si>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</si>
  <si>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</si>
  <si>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</si>
  <si>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</si>
  <si>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</si>
  <si>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</si>
  <si>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</si>
  <si>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</si>
  <si>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</si>
  <si>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</si>
  <si>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</si>
  <si>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</si>
  <si>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</si>
  <si>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</si>
  <si>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</si>
  <si>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</si>
  <si>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</si>
  <si>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</si>
  <si>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</si>
  <si>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</si>
  <si>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</si>
  <si>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</si>
  <si>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</si>
  <si>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</si>
  <si>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</si>
  <si>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</si>
  <si>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</si>
  <si>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</si>
  <si>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</si>
  <si>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</si>
  <si>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</si>
  <si>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</si>
  <si>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</si>
  <si>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</si>
  <si>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</si>
  <si>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</si>
  <si>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</si>
  <si>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</si>
  <si>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</si>
  <si>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</si>
  <si>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</si>
  <si>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</si>
  <si>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</si>
  <si>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</si>
  <si>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</si>
  <si>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</si>
  <si>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</si>
  <si>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</si>
  <si>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</si>
  <si>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</si>
  <si>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</si>
  <si>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</si>
  <si>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</si>
  <si>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</si>
  <si>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</si>
  <si>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</si>
  <si>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</si>
  <si>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</si>
  <si>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</si>
  <si>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</si>
  <si>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</si>
  <si>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</si>
  <si>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</si>
  <si>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</si>
  <si>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</si>
  <si>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</si>
  <si>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</si>
  <si>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</si>
  <si>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</si>
  <si>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</si>
  <si>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</si>
  <si>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</si>
  <si>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</si>
  <si>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</si>
  <si>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</si>
  <si>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</si>
  <si>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</si>
  <si>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</si>
  <si>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</si>
  <si>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</si>
  <si>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</si>
  <si>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</si>
  <si>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</si>
  <si>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</si>
  <si>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</si>
  <si>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</si>
  <si>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</si>
  <si>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</si>
  <si>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</si>
  <si>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</si>
  <si>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</si>
  <si>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</si>
  <si>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</si>
  <si>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</si>
  <si>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</si>
  <si>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</si>
  <si>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</si>
  <si>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</si>
  <si>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</si>
  <si>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</si>
  <si>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</si>
  <si>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</si>
  <si>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</si>
  <si>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</si>
  <si>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</si>
  <si>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</si>
  <si>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</si>
  <si>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</si>
  <si>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</si>
  <si>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</si>
  <si>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</si>
  <si>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</si>
  <si>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</si>
  <si>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</si>
  <si>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</si>
  <si>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</si>
  <si>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</si>
  <si>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</si>
  <si>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</si>
  <si>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</si>
  <si>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</si>
  <si>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</si>
  <si>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</si>
  <si>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</si>
  <si>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</si>
  <si>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</si>
  <si>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</si>
  <si>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</si>
  <si>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</si>
  <si>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</si>
  <si>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</si>
  <si>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</si>
  <si>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</si>
  <si>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</si>
  <si>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</si>
  <si>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</si>
  <si>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</si>
  <si>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</si>
  <si>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</si>
  <si>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</si>
  <si>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</si>
  <si>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</si>
  <si>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</si>
  <si>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</si>
  <si>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</si>
  <si>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</si>
  <si>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</si>
  <si>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</si>
  <si>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</si>
  <si>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</si>
  <si>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</si>
  <si>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</si>
  <si>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</si>
  <si>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</si>
  <si>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</si>
  <si>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</si>
  <si>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</si>
  <si>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</si>
  <si>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</si>
  <si>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</si>
  <si>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</si>
  <si>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</si>
  <si>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</si>
  <si>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</si>
  <si>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</si>
  <si>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</si>
  <si>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</si>
  <si>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</si>
  <si>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</si>
  <si>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</si>
  <si>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</si>
  <si>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</si>
  <si>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</si>
  <si>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</si>
  <si>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</si>
  <si>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</si>
  <si>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</si>
  <si>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</si>
  <si>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</si>
  <si>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</si>
  <si>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</si>
  <si>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</si>
  <si>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</si>
  <si>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</si>
  <si>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</si>
  <si>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</si>
  <si>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</si>
  <si>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</si>
  <si>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</si>
  <si>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</si>
  <si>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</si>
  <si>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</si>
  <si>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</si>
  <si>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</si>
  <si>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</si>
  <si>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</si>
  <si>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</si>
  <si>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</si>
  <si>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</si>
  <si>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</si>
  <si>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</si>
  <si>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</si>
  <si>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</si>
  <si>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</si>
  <si>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</si>
  <si>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</si>
  <si>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</si>
  <si>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</si>
  <si>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</si>
  <si>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</si>
  <si>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</si>
  <si>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</si>
  <si>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</si>
  <si>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</si>
  <si>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</si>
  <si>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</si>
  <si>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</si>
  <si>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</si>
  <si>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</si>
  <si>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</si>
  <si>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</si>
  <si>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</si>
  <si>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</si>
  <si>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</si>
  <si>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</si>
  <si>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</si>
  <si>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</si>
  <si>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</si>
  <si>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</si>
  <si>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</si>
  <si>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</si>
  <si>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</si>
  <si>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</si>
  <si>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</si>
  <si>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</si>
  <si>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</si>
  <si>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</si>
  <si>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</si>
  <si>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</si>
  <si>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</si>
  <si>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</si>
  <si>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</si>
  <si>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</si>
  <si>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</si>
  <si>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</si>
  <si>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</si>
  <si>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</si>
  <si>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</si>
  <si>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</si>
  <si>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</si>
  <si>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</si>
  <si>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</si>
  <si>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</si>
  <si>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</si>
  <si>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</si>
  <si>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</si>
  <si>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</si>
  <si>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</si>
  <si>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</si>
  <si>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</si>
  <si>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</si>
  <si>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</si>
  <si>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</si>
  <si>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</si>
  <si>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</si>
  <si>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</si>
  <si>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</si>
  <si>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</si>
  <si>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</si>
  <si>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</si>
  <si>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</si>
  <si>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</si>
  <si>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</si>
  <si>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</si>
  <si>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</si>
  <si>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</si>
  <si>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</si>
  <si>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</si>
  <si>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</si>
  <si>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</si>
  <si>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</si>
  <si>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</si>
  <si>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</si>
  <si>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</si>
  <si>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</si>
  <si>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</si>
  <si>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</si>
  <si>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</si>
  <si>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</si>
  <si>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</si>
  <si>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</si>
  <si>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</si>
  <si>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</si>
  <si>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</si>
  <si>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</si>
  <si>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</si>
  <si>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</si>
  <si>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</si>
  <si>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</si>
  <si>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</si>
  <si>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</si>
  <si>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</si>
  <si>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</si>
  <si>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</si>
  <si>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</si>
  <si>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</si>
  <si>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</si>
  <si>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</si>
  <si>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</si>
  <si>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</si>
  <si>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</si>
  <si>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</si>
  <si>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</si>
  <si>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</si>
  <si>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</si>
  <si>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</si>
  <si>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</si>
  <si>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</si>
  <si>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</si>
  <si>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</si>
  <si>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</si>
  <si>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</si>
  <si>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</si>
  <si>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</si>
  <si>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</si>
  <si>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</si>
  <si>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</si>
  <si>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</si>
  <si>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</si>
  <si>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</si>
  <si>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</si>
  <si>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</si>
  <si>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</si>
  <si>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</si>
  <si>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</si>
  <si>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</si>
  <si>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</si>
  <si>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</si>
  <si>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</si>
  <si>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</si>
  <si>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</si>
  <si>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</si>
  <si>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</si>
  <si>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</si>
  <si>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</si>
  <si>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</si>
  <si>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</si>
  <si>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</si>
  <si>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</si>
  <si>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</si>
  <si>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</si>
  <si>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</si>
  <si>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</si>
  <si>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</si>
  <si>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</si>
  <si>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</si>
  <si>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</si>
  <si>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</si>
  <si>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</si>
  <si>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</si>
  <si>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</si>
  <si>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</si>
  <si>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</si>
  <si>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</si>
  <si>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</si>
  <si>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</si>
  <si>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</si>
  <si>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</si>
  <si>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</si>
  <si>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</si>
  <si>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</si>
  <si>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</si>
  <si>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</si>
  <si>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</si>
  <si>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</si>
  <si>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</si>
  <si>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</si>
  <si>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</si>
  <si>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</si>
  <si>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</si>
  <si>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</si>
  <si>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</si>
  <si>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</si>
  <si>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</si>
  <si>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</si>
  <si>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</si>
  <si>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</si>
  <si>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</si>
  <si>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</si>
  <si>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</si>
  <si>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</si>
  <si>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</si>
  <si>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</si>
  <si>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</si>
  <si>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</si>
  <si>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</si>
  <si>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</si>
  <si>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</si>
  <si>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</si>
  <si>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</si>
  <si>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</si>
  <si>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</si>
  <si>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</si>
  <si>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</si>
  <si>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</si>
  <si>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</si>
  <si>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</si>
  <si>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</si>
  <si>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</si>
  <si>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</si>
  <si>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</si>
  <si>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</si>
  <si>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</si>
  <si>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</si>
  <si>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</si>
  <si>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</si>
  <si>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</si>
  <si>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</si>
  <si>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</si>
  <si>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</si>
  <si>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</si>
  <si>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</si>
  <si>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</si>
  <si>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</si>
  <si>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</si>
  <si>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</si>
  <si>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</si>
  <si>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</si>
  <si>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</si>
  <si>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</si>
  <si>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</si>
  <si>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</si>
  <si>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</si>
  <si>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</si>
  <si>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</si>
  <si>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</si>
  <si>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</si>
  <si>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</si>
  <si>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</si>
  <si>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</si>
  <si>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</si>
  <si>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</si>
  <si>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</si>
  <si>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</si>
  <si>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</si>
  <si>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</si>
  <si>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</si>
  <si>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</si>
  <si>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</si>
  <si>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</si>
  <si>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</si>
  <si>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</si>
  <si>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</si>
  <si>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Patronato Pro Construcción y Administración del Parque Xochipilli de Celaya, Gto.</t>
  </si>
  <si>
    <t>Correspondiente del 1 de Enero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</si>
</sst>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2" fillId="9" borderId="0" xfId="8" applyFont="1" applyFill="1"/>
    <xf numFmtId="2" fontId="13" fillId="0" borderId="0" xfId="8" applyNumberFormat="1" applyFont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E44" sqref="A1:E44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2" t="s">
        <v>672</v>
      </c>
      <c r="B1" s="152"/>
      <c r="C1" s="17"/>
      <c r="D1" s="14" t="s">
        <v>614</v>
      </c>
      <c r="E1" s="15">
        <v>2023</v>
      </c>
    </row>
    <row r="2" spans="1:5" ht="18.899999999999999" customHeight="1" x14ac:dyDescent="0.2">
      <c r="A2" s="153" t="s">
        <v>613</v>
      </c>
      <c r="B2" s="153"/>
      <c r="C2" s="36"/>
      <c r="D2" s="14" t="s">
        <v>615</v>
      </c>
      <c r="E2" s="17" t="s">
        <v>620</v>
      </c>
    </row>
    <row r="3" spans="1:5" ht="18.899999999999999" customHeight="1" x14ac:dyDescent="0.2">
      <c r="A3" s="152" t="s">
        <v>673</v>
      </c>
      <c r="B3" s="152"/>
      <c r="C3" s="17"/>
      <c r="D3" s="14" t="s">
        <v>616</v>
      </c>
      <c r="E3" s="15">
        <v>4</v>
      </c>
    </row>
    <row r="4" spans="1:5" ht="18.899999999999999" customHeight="1" x14ac:dyDescent="0.2">
      <c r="A4" s="152" t="s">
        <v>635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577</v>
      </c>
      <c r="B24" s="89" t="s">
        <v>306</v>
      </c>
    </row>
    <row r="25" spans="1:2" x14ac:dyDescent="0.2">
      <c r="A25" s="88" t="s">
        <v>578</v>
      </c>
      <c r="B25" s="89" t="s">
        <v>579</v>
      </c>
    </row>
    <row r="26" spans="1:2" x14ac:dyDescent="0.2">
      <c r="A26" s="88" t="s">
        <v>580</v>
      </c>
      <c r="B26" s="89" t="s">
        <v>343</v>
      </c>
    </row>
    <row r="27" spans="1:2" x14ac:dyDescent="0.2">
      <c r="A27" s="88" t="s">
        <v>581</v>
      </c>
      <c r="B27" s="89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0.8" thickBot="1" x14ac:dyDescent="0.25">
      <c r="A41" s="11"/>
      <c r="B41" s="12"/>
    </row>
    <row r="44" spans="1:2" x14ac:dyDescent="0.2">
      <c r="B44" s="4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C25" sqref="A1:C25"/>
    </sheetView>
  </sheetViews>
  <sheetFormatPr baseColWidth="10" defaultColWidth="11.44140625" defaultRowHeight="10.199999999999999" x14ac:dyDescent="0.2"/>
  <cols>
    <col min="1" max="1" width="3.33203125" style="38" customWidth="1"/>
    <col min="2" max="2" width="63.109375" style="38" customWidth="1"/>
    <col min="3" max="3" width="17.6640625" style="38" customWidth="1"/>
    <col min="4" max="16384" width="11.44140625" style="38"/>
  </cols>
  <sheetData>
    <row r="1" spans="1:3" s="37" customFormat="1" ht="18" customHeight="1" x14ac:dyDescent="0.3">
      <c r="A1" s="157" t="s">
        <v>672</v>
      </c>
      <c r="B1" s="158"/>
      <c r="C1" s="159"/>
    </row>
    <row r="2" spans="1:3" s="37" customFormat="1" ht="18" customHeight="1" x14ac:dyDescent="0.3">
      <c r="A2" s="160" t="s">
        <v>625</v>
      </c>
      <c r="B2" s="161"/>
      <c r="C2" s="162"/>
    </row>
    <row r="3" spans="1:3" s="37" customFormat="1" ht="18" customHeight="1" x14ac:dyDescent="0.3">
      <c r="A3" s="160" t="s">
        <v>673</v>
      </c>
      <c r="B3" s="161"/>
      <c r="C3" s="162"/>
    </row>
    <row r="4" spans="1:3" s="39" customFormat="1" ht="18" customHeight="1" x14ac:dyDescent="0.2">
      <c r="A4" s="163" t="s">
        <v>626</v>
      </c>
      <c r="B4" s="164"/>
      <c r="C4" s="165"/>
    </row>
    <row r="5" spans="1:3" x14ac:dyDescent="0.2">
      <c r="A5" s="54" t="s">
        <v>525</v>
      </c>
      <c r="B5" s="54"/>
      <c r="C5" s="132">
        <v>0</v>
      </c>
    </row>
    <row r="6" spans="1:3" x14ac:dyDescent="0.2">
      <c r="A6" s="55"/>
      <c r="B6" s="56"/>
      <c r="C6" s="57"/>
    </row>
    <row r="7" spans="1:3" x14ac:dyDescent="0.2">
      <c r="A7" s="64" t="s">
        <v>526</v>
      </c>
      <c r="B7" s="64"/>
      <c r="C7" s="133">
        <f>SUM(C8:C13)</f>
        <v>5118265</v>
      </c>
    </row>
    <row r="8" spans="1:3" x14ac:dyDescent="0.2">
      <c r="A8" s="71" t="s">
        <v>527</v>
      </c>
      <c r="B8" s="70" t="s">
        <v>344</v>
      </c>
      <c r="C8" s="134">
        <v>5118265</v>
      </c>
    </row>
    <row r="9" spans="1:3" x14ac:dyDescent="0.2">
      <c r="A9" s="58" t="s">
        <v>528</v>
      </c>
      <c r="B9" s="59" t="s">
        <v>537</v>
      </c>
      <c r="C9" s="134">
        <v>0</v>
      </c>
    </row>
    <row r="10" spans="1:3" x14ac:dyDescent="0.2">
      <c r="A10" s="58" t="s">
        <v>529</v>
      </c>
      <c r="B10" s="59" t="s">
        <v>352</v>
      </c>
      <c r="C10" s="134">
        <v>0</v>
      </c>
    </row>
    <row r="11" spans="1:3" x14ac:dyDescent="0.2">
      <c r="A11" s="58" t="s">
        <v>530</v>
      </c>
      <c r="B11" s="59" t="s">
        <v>353</v>
      </c>
      <c r="C11" s="134">
        <v>0</v>
      </c>
    </row>
    <row r="12" spans="1:3" x14ac:dyDescent="0.2">
      <c r="A12" s="58" t="s">
        <v>531</v>
      </c>
      <c r="B12" s="59" t="s">
        <v>354</v>
      </c>
      <c r="C12" s="134">
        <v>0</v>
      </c>
    </row>
    <row r="13" spans="1:3" x14ac:dyDescent="0.2">
      <c r="A13" s="60" t="s">
        <v>532</v>
      </c>
      <c r="B13" s="61" t="s">
        <v>533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83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536</v>
      </c>
      <c r="C16" s="134">
        <v>0</v>
      </c>
    </row>
    <row r="17" spans="1:3" x14ac:dyDescent="0.2">
      <c r="A17" s="66">
        <v>3.2</v>
      </c>
      <c r="B17" s="59" t="s">
        <v>534</v>
      </c>
      <c r="C17" s="134">
        <v>0</v>
      </c>
    </row>
    <row r="18" spans="1:3" x14ac:dyDescent="0.2">
      <c r="A18" s="66">
        <v>3.3</v>
      </c>
      <c r="B18" s="61" t="s">
        <v>535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82</v>
      </c>
      <c r="B20" s="69"/>
      <c r="C20" s="132">
        <f>C5+C7-C15</f>
        <v>5118265</v>
      </c>
    </row>
    <row r="22" spans="1:3" x14ac:dyDescent="0.2">
      <c r="B22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1"/>
  <sheetViews>
    <sheetView showGridLines="0" workbookViewId="0">
      <selection activeCell="C43" sqref="A1:C43"/>
    </sheetView>
  </sheetViews>
  <sheetFormatPr baseColWidth="10" defaultColWidth="11.44140625" defaultRowHeight="10.199999999999999" x14ac:dyDescent="0.2"/>
  <cols>
    <col min="1" max="1" width="3.6640625" style="38" customWidth="1"/>
    <col min="2" max="2" width="62.109375" style="38" customWidth="1"/>
    <col min="3" max="3" width="17.6640625" style="38" customWidth="1"/>
    <col min="4" max="16384" width="11.44140625" style="38"/>
  </cols>
  <sheetData>
    <row r="1" spans="1:3" s="40" customFormat="1" ht="18.899999999999999" customHeight="1" x14ac:dyDescent="0.3">
      <c r="A1" s="166" t="s">
        <v>672</v>
      </c>
      <c r="B1" s="167"/>
      <c r="C1" s="168"/>
    </row>
    <row r="2" spans="1:3" s="40" customFormat="1" ht="18.899999999999999" customHeight="1" x14ac:dyDescent="0.3">
      <c r="A2" s="169" t="s">
        <v>627</v>
      </c>
      <c r="B2" s="170"/>
      <c r="C2" s="171"/>
    </row>
    <row r="3" spans="1:3" s="40" customFormat="1" ht="18.899999999999999" customHeight="1" x14ac:dyDescent="0.3">
      <c r="A3" s="169" t="s">
        <v>673</v>
      </c>
      <c r="B3" s="170"/>
      <c r="C3" s="171"/>
    </row>
    <row r="4" spans="1:3" x14ac:dyDescent="0.2">
      <c r="A4" s="163" t="s">
        <v>626</v>
      </c>
      <c r="B4" s="164"/>
      <c r="C4" s="165"/>
    </row>
    <row r="5" spans="1:3" x14ac:dyDescent="0.2">
      <c r="A5" s="79" t="s">
        <v>538</v>
      </c>
      <c r="B5" s="54"/>
      <c r="C5" s="136">
        <v>5518265</v>
      </c>
    </row>
    <row r="6" spans="1:3" x14ac:dyDescent="0.2">
      <c r="A6" s="73"/>
      <c r="B6" s="56"/>
      <c r="C6" s="74"/>
    </row>
    <row r="7" spans="1:3" x14ac:dyDescent="0.2">
      <c r="A7" s="64" t="s">
        <v>539</v>
      </c>
      <c r="B7" s="75"/>
      <c r="C7" s="133">
        <f>SUM(C8:C28)</f>
        <v>1262303.4099999999</v>
      </c>
    </row>
    <row r="8" spans="1:3" x14ac:dyDescent="0.2">
      <c r="A8" s="121">
        <v>2.1</v>
      </c>
      <c r="B8" s="80" t="s">
        <v>372</v>
      </c>
      <c r="C8" s="137">
        <v>0</v>
      </c>
    </row>
    <row r="9" spans="1:3" x14ac:dyDescent="0.2">
      <c r="A9" s="121">
        <v>2.2000000000000002</v>
      </c>
      <c r="B9" s="80" t="s">
        <v>369</v>
      </c>
      <c r="C9" s="137">
        <v>0</v>
      </c>
    </row>
    <row r="10" spans="1:3" x14ac:dyDescent="0.2">
      <c r="A10" s="85">
        <v>2.2999999999999998</v>
      </c>
      <c r="B10" s="72" t="s">
        <v>239</v>
      </c>
      <c r="C10" s="137">
        <v>841231.67</v>
      </c>
    </row>
    <row r="11" spans="1:3" x14ac:dyDescent="0.2">
      <c r="A11" s="85">
        <v>2.4</v>
      </c>
      <c r="B11" s="72" t="s">
        <v>240</v>
      </c>
      <c r="C11" s="137">
        <v>227013.5</v>
      </c>
    </row>
    <row r="12" spans="1:3" x14ac:dyDescent="0.2">
      <c r="A12" s="85">
        <v>2.5</v>
      </c>
      <c r="B12" s="72" t="s">
        <v>241</v>
      </c>
      <c r="C12" s="137">
        <v>0</v>
      </c>
    </row>
    <row r="13" spans="1:3" x14ac:dyDescent="0.2">
      <c r="A13" s="85">
        <v>2.6</v>
      </c>
      <c r="B13" s="72" t="s">
        <v>242</v>
      </c>
      <c r="C13" s="137">
        <v>0</v>
      </c>
    </row>
    <row r="14" spans="1:3" x14ac:dyDescent="0.2">
      <c r="A14" s="85">
        <v>2.7</v>
      </c>
      <c r="B14" s="72" t="s">
        <v>243</v>
      </c>
      <c r="C14" s="137">
        <v>0</v>
      </c>
    </row>
    <row r="15" spans="1:3" x14ac:dyDescent="0.2">
      <c r="A15" s="85">
        <v>2.8</v>
      </c>
      <c r="B15" s="72" t="s">
        <v>244</v>
      </c>
      <c r="C15" s="137">
        <v>194058.23999999999</v>
      </c>
    </row>
    <row r="16" spans="1:3" x14ac:dyDescent="0.2">
      <c r="A16" s="85">
        <v>2.9</v>
      </c>
      <c r="B16" s="72" t="s">
        <v>246</v>
      </c>
      <c r="C16" s="137">
        <v>0</v>
      </c>
    </row>
    <row r="17" spans="1:3" x14ac:dyDescent="0.2">
      <c r="A17" s="85" t="s">
        <v>540</v>
      </c>
      <c r="B17" s="72" t="s">
        <v>541</v>
      </c>
      <c r="C17" s="137">
        <v>0</v>
      </c>
    </row>
    <row r="18" spans="1:3" x14ac:dyDescent="0.2">
      <c r="A18" s="85" t="s">
        <v>570</v>
      </c>
      <c r="B18" s="72" t="s">
        <v>248</v>
      </c>
      <c r="C18" s="137">
        <v>0</v>
      </c>
    </row>
    <row r="19" spans="1:3" x14ac:dyDescent="0.2">
      <c r="A19" s="85" t="s">
        <v>571</v>
      </c>
      <c r="B19" s="72" t="s">
        <v>542</v>
      </c>
      <c r="C19" s="137">
        <v>0</v>
      </c>
    </row>
    <row r="20" spans="1:3" x14ac:dyDescent="0.2">
      <c r="A20" s="85" t="s">
        <v>572</v>
      </c>
      <c r="B20" s="72" t="s">
        <v>543</v>
      </c>
      <c r="C20" s="137">
        <v>0</v>
      </c>
    </row>
    <row r="21" spans="1:3" x14ac:dyDescent="0.2">
      <c r="A21" s="85" t="s">
        <v>573</v>
      </c>
      <c r="B21" s="72" t="s">
        <v>544</v>
      </c>
      <c r="C21" s="137">
        <v>0</v>
      </c>
    </row>
    <row r="22" spans="1:3" x14ac:dyDescent="0.2">
      <c r="A22" s="85" t="s">
        <v>545</v>
      </c>
      <c r="B22" s="72" t="s">
        <v>546</v>
      </c>
      <c r="C22" s="137">
        <v>0</v>
      </c>
    </row>
    <row r="23" spans="1:3" x14ac:dyDescent="0.2">
      <c r="A23" s="85" t="s">
        <v>547</v>
      </c>
      <c r="B23" s="72" t="s">
        <v>548</v>
      </c>
      <c r="C23" s="137">
        <v>0</v>
      </c>
    </row>
    <row r="24" spans="1:3" x14ac:dyDescent="0.2">
      <c r="A24" s="85" t="s">
        <v>549</v>
      </c>
      <c r="B24" s="72" t="s">
        <v>550</v>
      </c>
      <c r="C24" s="137">
        <v>0</v>
      </c>
    </row>
    <row r="25" spans="1:3" x14ac:dyDescent="0.2">
      <c r="A25" s="85" t="s">
        <v>551</v>
      </c>
      <c r="B25" s="72" t="s">
        <v>552</v>
      </c>
      <c r="C25" s="137">
        <v>0</v>
      </c>
    </row>
    <row r="26" spans="1:3" x14ac:dyDescent="0.2">
      <c r="A26" s="85" t="s">
        <v>553</v>
      </c>
      <c r="B26" s="72" t="s">
        <v>554</v>
      </c>
      <c r="C26" s="137">
        <v>0</v>
      </c>
    </row>
    <row r="27" spans="1:3" x14ac:dyDescent="0.2">
      <c r="A27" s="85" t="s">
        <v>555</v>
      </c>
      <c r="B27" s="72" t="s">
        <v>556</v>
      </c>
      <c r="C27" s="137">
        <v>0</v>
      </c>
    </row>
    <row r="28" spans="1:3" x14ac:dyDescent="0.2">
      <c r="A28" s="85" t="s">
        <v>557</v>
      </c>
      <c r="B28" s="80" t="s">
        <v>558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38">
        <f>SUM(C31:C37)</f>
        <v>152952.85999999999</v>
      </c>
    </row>
    <row r="31" spans="1:3" x14ac:dyDescent="0.2">
      <c r="A31" s="85" t="s">
        <v>560</v>
      </c>
      <c r="B31" s="72" t="s">
        <v>441</v>
      </c>
      <c r="C31" s="137">
        <v>152952.85999999999</v>
      </c>
    </row>
    <row r="32" spans="1:3" x14ac:dyDescent="0.2">
      <c r="A32" s="85" t="s">
        <v>561</v>
      </c>
      <c r="B32" s="72" t="s">
        <v>80</v>
      </c>
      <c r="C32" s="137">
        <v>0</v>
      </c>
    </row>
    <row r="33" spans="1:3" x14ac:dyDescent="0.2">
      <c r="A33" s="85" t="s">
        <v>562</v>
      </c>
      <c r="B33" s="72" t="s">
        <v>451</v>
      </c>
      <c r="C33" s="137">
        <v>0</v>
      </c>
    </row>
    <row r="34" spans="1:3" x14ac:dyDescent="0.2">
      <c r="A34" s="85" t="s">
        <v>563</v>
      </c>
      <c r="B34" s="72" t="s">
        <v>564</v>
      </c>
      <c r="C34" s="137">
        <v>0</v>
      </c>
    </row>
    <row r="35" spans="1:3" x14ac:dyDescent="0.2">
      <c r="A35" s="85" t="s">
        <v>565</v>
      </c>
      <c r="B35" s="72" t="s">
        <v>566</v>
      </c>
      <c r="C35" s="137">
        <v>0</v>
      </c>
    </row>
    <row r="36" spans="1:3" x14ac:dyDescent="0.2">
      <c r="A36" s="85" t="s">
        <v>567</v>
      </c>
      <c r="B36" s="72" t="s">
        <v>459</v>
      </c>
      <c r="C36" s="137">
        <v>0</v>
      </c>
    </row>
    <row r="37" spans="1:3" x14ac:dyDescent="0.2">
      <c r="A37" s="85" t="s">
        <v>568</v>
      </c>
      <c r="B37" s="80" t="s">
        <v>569</v>
      </c>
      <c r="C37" s="139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32">
        <f>C5-C7+C30</f>
        <v>4408914.45</v>
      </c>
    </row>
    <row r="41" spans="1:3" x14ac:dyDescent="0.2">
      <c r="B41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workbookViewId="0">
      <selection activeCell="H53" sqref="A1:H53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56" t="s">
        <v>672</v>
      </c>
      <c r="B1" s="172"/>
      <c r="C1" s="172"/>
      <c r="D1" s="172"/>
      <c r="E1" s="172"/>
      <c r="F1" s="172"/>
      <c r="G1" s="27" t="s">
        <v>617</v>
      </c>
      <c r="H1" s="28">
        <v>2023</v>
      </c>
    </row>
    <row r="2" spans="1:10" ht="18.899999999999999" customHeight="1" x14ac:dyDescent="0.2">
      <c r="A2" s="156" t="s">
        <v>628</v>
      </c>
      <c r="B2" s="172"/>
      <c r="C2" s="172"/>
      <c r="D2" s="172"/>
      <c r="E2" s="172"/>
      <c r="F2" s="172"/>
      <c r="G2" s="27" t="s">
        <v>618</v>
      </c>
      <c r="H2" s="28" t="s">
        <v>620</v>
      </c>
    </row>
    <row r="3" spans="1:10" ht="18.899999999999999" customHeight="1" x14ac:dyDescent="0.2">
      <c r="A3" s="173" t="s">
        <v>673</v>
      </c>
      <c r="B3" s="174"/>
      <c r="C3" s="174"/>
      <c r="D3" s="174"/>
      <c r="E3" s="174"/>
      <c r="F3" s="174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6662177.1699999999</v>
      </c>
      <c r="E40" s="34">
        <v>-6662177.1699999999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9530365.4700000007</v>
      </c>
      <c r="E41" s="34">
        <v>-9530365.4700000007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1848249.26</v>
      </c>
      <c r="E42" s="34">
        <v>-1848249.26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8702055.25</v>
      </c>
      <c r="E43" s="34">
        <v>-8702055.25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7682116.21</v>
      </c>
      <c r="E44" s="34">
        <v>-7682116.21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6640823.5099999998</v>
      </c>
      <c r="E45" s="34">
        <v>-6640823.5099999998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13930439.02</v>
      </c>
      <c r="E46" s="34">
        <v>-13930439.02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6706276.4000000004</v>
      </c>
      <c r="E47" s="34">
        <v>-6706276.4000000004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7794293.3600000003</v>
      </c>
      <c r="E48" s="34">
        <v>-7794293.3600000003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7794293.3600000003</v>
      </c>
      <c r="E49" s="34">
        <v>-7794293.3600000003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7794293.3600000003</v>
      </c>
      <c r="E50" s="34">
        <v>-7794293.3600000003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7210954.25</v>
      </c>
      <c r="E51" s="34">
        <v>-7210954.25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3.2" x14ac:dyDescent="0.25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125</v>
      </c>
      <c r="B9" s="113"/>
      <c r="C9" s="113"/>
      <c r="D9" s="113"/>
    </row>
    <row r="10" spans="1:8" s="112" customFormat="1" ht="26.1" customHeight="1" x14ac:dyDescent="0.2">
      <c r="A10" s="115" t="s">
        <v>600</v>
      </c>
      <c r="B10" s="176" t="s">
        <v>36</v>
      </c>
      <c r="C10" s="176"/>
      <c r="D10" s="176"/>
      <c r="E10" s="176"/>
    </row>
    <row r="11" spans="1:8" s="112" customFormat="1" ht="12.9" customHeight="1" x14ac:dyDescent="0.2">
      <c r="A11" s="116" t="s">
        <v>601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602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603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604</v>
      </c>
      <c r="B15" s="117" t="s">
        <v>40</v>
      </c>
    </row>
    <row r="16" spans="1:8" s="112" customFormat="1" ht="12.9" customHeight="1" x14ac:dyDescent="0.2">
      <c r="A16" s="116" t="s">
        <v>605</v>
      </c>
    </row>
    <row r="17" spans="1:4" s="112" customFormat="1" ht="12.9" customHeight="1" x14ac:dyDescent="0.2">
      <c r="A17" s="117"/>
    </row>
    <row r="18" spans="1:4" s="112" customFormat="1" ht="12.9" customHeight="1" x14ac:dyDescent="0.2">
      <c r="A18" s="42" t="s">
        <v>97</v>
      </c>
    </row>
    <row r="19" spans="1:4" s="112" customFormat="1" ht="12.9" customHeight="1" x14ac:dyDescent="0.2">
      <c r="A19" s="120" t="s">
        <v>606</v>
      </c>
    </row>
    <row r="20" spans="1:4" s="112" customFormat="1" ht="12.9" customHeight="1" x14ac:dyDescent="0.2">
      <c r="A20" s="120" t="s">
        <v>607</v>
      </c>
    </row>
    <row r="21" spans="1:4" s="112" customFormat="1" x14ac:dyDescent="0.2">
      <c r="A21" s="113"/>
    </row>
    <row r="22" spans="1:4" s="112" customFormat="1" x14ac:dyDescent="0.2">
      <c r="A22" s="113" t="s">
        <v>520</v>
      </c>
      <c r="B22" s="113"/>
      <c r="C22" s="113"/>
      <c r="D22" s="113"/>
    </row>
    <row r="23" spans="1:4" s="112" customFormat="1" x14ac:dyDescent="0.2">
      <c r="A23" s="113" t="s">
        <v>521</v>
      </c>
      <c r="B23" s="113"/>
      <c r="C23" s="113"/>
      <c r="D23" s="113"/>
    </row>
    <row r="24" spans="1:4" s="112" customFormat="1" x14ac:dyDescent="0.2">
      <c r="A24" s="113" t="s">
        <v>522</v>
      </c>
      <c r="B24" s="113"/>
      <c r="C24" s="113"/>
      <c r="D24" s="113"/>
    </row>
    <row r="25" spans="1:4" s="112" customFormat="1" x14ac:dyDescent="0.2">
      <c r="A25" s="113" t="s">
        <v>523</v>
      </c>
      <c r="B25" s="113"/>
      <c r="C25" s="113"/>
      <c r="D25" s="113"/>
    </row>
    <row r="26" spans="1:4" s="112" customFormat="1" x14ac:dyDescent="0.2">
      <c r="A26" s="113" t="s">
        <v>524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5">
      <c r="A28" s="118" t="s">
        <v>98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zoomScale="106" zoomScaleNormal="106" workbookViewId="0">
      <selection activeCell="H151" sqref="A1:H151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4" t="s">
        <v>672</v>
      </c>
      <c r="B1" s="155"/>
      <c r="C1" s="155"/>
      <c r="D1" s="155"/>
      <c r="E1" s="155"/>
      <c r="F1" s="155"/>
      <c r="G1" s="14" t="s">
        <v>617</v>
      </c>
      <c r="H1" s="25">
        <v>2023</v>
      </c>
    </row>
    <row r="2" spans="1:8" s="16" customFormat="1" ht="18.899999999999999" customHeight="1" x14ac:dyDescent="0.3">
      <c r="A2" s="154" t="s">
        <v>621</v>
      </c>
      <c r="B2" s="155"/>
      <c r="C2" s="155"/>
      <c r="D2" s="155"/>
      <c r="E2" s="155"/>
      <c r="F2" s="155"/>
      <c r="G2" s="14" t="s">
        <v>618</v>
      </c>
      <c r="H2" s="25" t="s">
        <v>620</v>
      </c>
    </row>
    <row r="3" spans="1:8" s="16" customFormat="1" ht="18.899999999999999" customHeight="1" x14ac:dyDescent="0.3">
      <c r="A3" s="154" t="s">
        <v>673</v>
      </c>
      <c r="B3" s="155"/>
      <c r="C3" s="155"/>
      <c r="D3" s="155"/>
      <c r="E3" s="155"/>
      <c r="F3" s="155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177">
        <v>2022</v>
      </c>
      <c r="E14" s="21">
        <v>2021</v>
      </c>
      <c r="F14" s="21">
        <v>2020</v>
      </c>
      <c r="G14" s="21">
        <v>2019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27275.8</v>
      </c>
      <c r="D15" s="24">
        <v>30906.17</v>
      </c>
      <c r="E15" s="24">
        <v>24233.74</v>
      </c>
      <c r="F15" s="24">
        <v>10333.11</v>
      </c>
      <c r="G15" s="24">
        <v>1142.8900000000001</v>
      </c>
    </row>
    <row r="16" spans="1:8" x14ac:dyDescent="0.2">
      <c r="A16" s="22">
        <v>1124</v>
      </c>
      <c r="B16" s="20" t="s">
        <v>202</v>
      </c>
      <c r="C16" s="178">
        <v>0</v>
      </c>
      <c r="D16" s="24">
        <v>0</v>
      </c>
      <c r="E16" s="24">
        <v>0</v>
      </c>
      <c r="F16" s="24">
        <v>0</v>
      </c>
      <c r="G16" s="24">
        <v>2500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20.37</v>
      </c>
      <c r="D20" s="24">
        <v>20.37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1626324.4100000001</v>
      </c>
      <c r="D62" s="24">
        <v>1384731.4</v>
      </c>
      <c r="E62" s="24">
        <f t="shared" ref="D62:E62" si="0">SUM(E63:E70)</f>
        <v>-1120325.71</v>
      </c>
    </row>
    <row r="63" spans="1:9" x14ac:dyDescent="0.2">
      <c r="A63" s="22">
        <v>1241</v>
      </c>
      <c r="B63" s="20" t="s">
        <v>239</v>
      </c>
      <c r="C63" s="24">
        <v>192972.6</v>
      </c>
      <c r="D63" s="24">
        <v>29386</v>
      </c>
      <c r="E63" s="24">
        <v>-163586.6</v>
      </c>
    </row>
    <row r="64" spans="1:9" x14ac:dyDescent="0.2">
      <c r="A64" s="22">
        <v>1242</v>
      </c>
      <c r="B64" s="20" t="s">
        <v>240</v>
      </c>
      <c r="C64" s="24">
        <v>317072.76</v>
      </c>
      <c r="D64" s="24">
        <v>0</v>
      </c>
      <c r="E64" s="24">
        <v>-317072.76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201300</v>
      </c>
      <c r="D66" s="24">
        <v>0</v>
      </c>
      <c r="E66" s="24">
        <v>-201300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914979.05</v>
      </c>
      <c r="D68" s="24">
        <v>1353345.4</v>
      </c>
      <c r="E68" s="24">
        <v>-438366.35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10116.200000000001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10116.200000000001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184342.16000000003</v>
      </c>
      <c r="D110" s="24">
        <f>SUM(D111:D119)</f>
        <v>184342.16000000003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109.92</v>
      </c>
      <c r="D112" s="24">
        <f t="shared" ref="D112:D119" si="1">C112</f>
        <v>109.92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184155.23</v>
      </c>
      <c r="D117" s="24">
        <f t="shared" si="1"/>
        <v>184155.23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77.010000000000005</v>
      </c>
      <c r="D119" s="24">
        <f t="shared" si="1"/>
        <v>77.010000000000005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149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595</v>
      </c>
    </row>
    <row r="10" spans="1:2" ht="15" customHeight="1" x14ac:dyDescent="0.2">
      <c r="A10" s="96"/>
      <c r="B10" s="95" t="s">
        <v>596</v>
      </c>
    </row>
    <row r="11" spans="1:2" ht="15" customHeight="1" x14ac:dyDescent="0.2">
      <c r="A11" s="96"/>
      <c r="B11" s="95" t="s">
        <v>127</v>
      </c>
    </row>
    <row r="12" spans="1:2" ht="15" customHeight="1" x14ac:dyDescent="0.2">
      <c r="A12" s="96"/>
      <c r="B12" s="95" t="s">
        <v>126</v>
      </c>
    </row>
    <row r="13" spans="1:2" ht="15" customHeight="1" x14ac:dyDescent="0.2">
      <c r="A13" s="96"/>
      <c r="B13" s="95" t="s">
        <v>128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137</v>
      </c>
    </row>
    <row r="20" spans="1:2" x14ac:dyDescent="0.2">
      <c r="A20" s="96"/>
    </row>
    <row r="21" spans="1:2" ht="15" customHeight="1" x14ac:dyDescent="0.2">
      <c r="A21" s="94" t="s">
        <v>133</v>
      </c>
      <c r="B21" s="1" t="s">
        <v>188</v>
      </c>
    </row>
    <row r="22" spans="1:2" ht="15" customHeight="1" x14ac:dyDescent="0.2">
      <c r="A22" s="96"/>
      <c r="B22" s="100" t="s">
        <v>189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129</v>
      </c>
    </row>
    <row r="26" spans="1:2" ht="15" customHeight="1" x14ac:dyDescent="0.2">
      <c r="A26" s="96"/>
      <c r="B26" s="99" t="s">
        <v>130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136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131</v>
      </c>
    </row>
    <row r="37" spans="1:2" ht="15" customHeight="1" x14ac:dyDescent="0.2">
      <c r="A37" s="96"/>
      <c r="B37" s="95" t="s">
        <v>138</v>
      </c>
    </row>
    <row r="38" spans="1:2" ht="15" customHeight="1" x14ac:dyDescent="0.2">
      <c r="A38" s="96"/>
      <c r="B38" s="102" t="s">
        <v>191</v>
      </c>
    </row>
    <row r="39" spans="1:2" ht="15" customHeight="1" x14ac:dyDescent="0.2">
      <c r="A39" s="96"/>
      <c r="B39" s="95" t="s">
        <v>192</v>
      </c>
    </row>
    <row r="40" spans="1:2" ht="15" customHeight="1" x14ac:dyDescent="0.2">
      <c r="A40" s="96"/>
      <c r="B40" s="95" t="s">
        <v>134</v>
      </c>
    </row>
    <row r="41" spans="1:2" ht="15" customHeight="1" x14ac:dyDescent="0.2">
      <c r="A41" s="96"/>
      <c r="B41" s="95" t="s">
        <v>135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139</v>
      </c>
    </row>
    <row r="44" spans="1:2" ht="15" customHeight="1" x14ac:dyDescent="0.2">
      <c r="A44" s="96"/>
      <c r="B44" s="95" t="s">
        <v>142</v>
      </c>
    </row>
    <row r="45" spans="1:2" ht="15" customHeight="1" x14ac:dyDescent="0.2">
      <c r="A45" s="96"/>
      <c r="B45" s="102" t="s">
        <v>193</v>
      </c>
    </row>
    <row r="46" spans="1:2" ht="15" customHeight="1" x14ac:dyDescent="0.2">
      <c r="A46" s="96"/>
      <c r="B46" s="95" t="s">
        <v>194</v>
      </c>
    </row>
    <row r="47" spans="1:2" ht="15" customHeight="1" x14ac:dyDescent="0.2">
      <c r="A47" s="96"/>
      <c r="B47" s="95" t="s">
        <v>141</v>
      </c>
    </row>
    <row r="48" spans="1:2" ht="15" customHeight="1" x14ac:dyDescent="0.2">
      <c r="A48" s="96"/>
      <c r="B48" s="95" t="s">
        <v>140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170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zoomScale="90" zoomScaleNormal="90" workbookViewId="0">
      <selection activeCell="E222" sqref="A1:E222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3" t="s">
        <v>672</v>
      </c>
      <c r="B1" s="153"/>
      <c r="C1" s="153"/>
      <c r="D1" s="14" t="s">
        <v>617</v>
      </c>
      <c r="E1" s="25">
        <v>2023</v>
      </c>
    </row>
    <row r="2" spans="1:5" s="16" customFormat="1" ht="18.899999999999999" customHeight="1" x14ac:dyDescent="0.3">
      <c r="A2" s="153" t="s">
        <v>622</v>
      </c>
      <c r="B2" s="153"/>
      <c r="C2" s="153"/>
      <c r="D2" s="14" t="s">
        <v>618</v>
      </c>
      <c r="E2" s="25" t="s">
        <v>620</v>
      </c>
    </row>
    <row r="3" spans="1:5" s="16" customFormat="1" ht="18.899999999999999" customHeight="1" x14ac:dyDescent="0.3">
      <c r="A3" s="153" t="s">
        <v>673</v>
      </c>
      <c r="B3" s="153"/>
      <c r="C3" s="153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45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52">
        <v>4219662.5</v>
      </c>
      <c r="D8" s="87"/>
      <c r="E8" s="47"/>
    </row>
    <row r="9" spans="1:5" x14ac:dyDescent="0.2">
      <c r="A9" s="48">
        <v>4110</v>
      </c>
      <c r="B9" s="49" t="s">
        <v>307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309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310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314</v>
      </c>
      <c r="C16" s="52">
        <v>0</v>
      </c>
      <c r="D16" s="87"/>
      <c r="E16" s="47"/>
    </row>
    <row r="17" spans="1:5" ht="20.399999999999999" x14ac:dyDescent="0.2">
      <c r="A17" s="48">
        <v>4118</v>
      </c>
      <c r="B17" s="50" t="s">
        <v>494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87"/>
      <c r="E26" s="47"/>
    </row>
    <row r="27" spans="1:5" ht="20.399999999999999" x14ac:dyDescent="0.2">
      <c r="A27" s="48">
        <v>4132</v>
      </c>
      <c r="B27" s="50" t="s">
        <v>496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323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324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325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87"/>
      <c r="E31" s="47"/>
    </row>
    <row r="32" spans="1:5" ht="20.399999999999999" x14ac:dyDescent="0.2">
      <c r="A32" s="48">
        <v>4145</v>
      </c>
      <c r="B32" s="50" t="s">
        <v>497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498</v>
      </c>
      <c r="C34" s="52">
        <v>20.3</v>
      </c>
      <c r="D34" s="87"/>
      <c r="E34" s="47"/>
    </row>
    <row r="35" spans="1:5" x14ac:dyDescent="0.2">
      <c r="A35" s="48">
        <v>4151</v>
      </c>
      <c r="B35" s="49" t="s">
        <v>498</v>
      </c>
      <c r="C35" s="52">
        <v>20.3</v>
      </c>
      <c r="D35" s="87"/>
      <c r="E35" s="47"/>
    </row>
    <row r="36" spans="1:5" ht="20.399999999999999" x14ac:dyDescent="0.2">
      <c r="A36" s="48">
        <v>4154</v>
      </c>
      <c r="B36" s="50" t="s">
        <v>499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500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328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329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331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87"/>
      <c r="E42" s="47"/>
    </row>
    <row r="43" spans="1:5" ht="20.399999999999999" x14ac:dyDescent="0.2">
      <c r="A43" s="48">
        <v>4166</v>
      </c>
      <c r="B43" s="50" t="s">
        <v>501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334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612</v>
      </c>
      <c r="C46" s="52">
        <v>4219662.5</v>
      </c>
      <c r="D46" s="87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87"/>
      <c r="E48" s="47"/>
    </row>
    <row r="49" spans="1:5" ht="20.399999999999999" x14ac:dyDescent="0.2">
      <c r="A49" s="48">
        <v>4173</v>
      </c>
      <c r="B49" s="50" t="s">
        <v>504</v>
      </c>
      <c r="C49" s="52">
        <v>4219662.5</v>
      </c>
      <c r="D49" s="87"/>
      <c r="E49" s="47"/>
    </row>
    <row r="50" spans="1:5" ht="20.399999999999999" x14ac:dyDescent="0.2">
      <c r="A50" s="48">
        <v>4174</v>
      </c>
      <c r="B50" s="50" t="s">
        <v>505</v>
      </c>
      <c r="C50" s="52">
        <v>0</v>
      </c>
      <c r="D50" s="87"/>
      <c r="E50" s="47"/>
    </row>
    <row r="51" spans="1:5" ht="20.399999999999999" x14ac:dyDescent="0.2">
      <c r="A51" s="48">
        <v>4175</v>
      </c>
      <c r="B51" s="50" t="s">
        <v>506</v>
      </c>
      <c r="C51" s="52">
        <v>0</v>
      </c>
      <c r="D51" s="87"/>
      <c r="E51" s="47"/>
    </row>
    <row r="52" spans="1:5" ht="20.399999999999999" x14ac:dyDescent="0.2">
      <c r="A52" s="48">
        <v>4176</v>
      </c>
      <c r="B52" s="50" t="s">
        <v>507</v>
      </c>
      <c r="C52" s="52">
        <v>0</v>
      </c>
      <c r="D52" s="87"/>
      <c r="E52" s="47"/>
    </row>
    <row r="53" spans="1:5" ht="20.399999999999999" x14ac:dyDescent="0.2">
      <c r="A53" s="48">
        <v>4177</v>
      </c>
      <c r="B53" s="50" t="s">
        <v>508</v>
      </c>
      <c r="C53" s="52">
        <v>0</v>
      </c>
      <c r="D53" s="87"/>
      <c r="E53" s="47"/>
    </row>
    <row r="54" spans="1:5" x14ac:dyDescent="0.2">
      <c r="A54" s="48">
        <v>4178</v>
      </c>
      <c r="B54" s="50" t="s">
        <v>509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574</v>
      </c>
      <c r="B56" s="45"/>
      <c r="C56" s="45"/>
      <c r="D56" s="45"/>
      <c r="E56" s="45"/>
    </row>
    <row r="57" spans="1:5" x14ac:dyDescent="0.2">
      <c r="A57" s="46" t="s">
        <v>146</v>
      </c>
      <c r="B57" s="46" t="s">
        <v>143</v>
      </c>
      <c r="C57" s="46" t="s">
        <v>144</v>
      </c>
      <c r="D57" s="46" t="s">
        <v>305</v>
      </c>
      <c r="E57" s="46"/>
    </row>
    <row r="58" spans="1:5" ht="30.6" x14ac:dyDescent="0.2">
      <c r="A58" s="48">
        <v>4200</v>
      </c>
      <c r="B58" s="50" t="s">
        <v>510</v>
      </c>
      <c r="C58" s="52">
        <f>+C59+C65</f>
        <v>3429541.66</v>
      </c>
      <c r="D58" s="87"/>
      <c r="E58" s="47"/>
    </row>
    <row r="59" spans="1:5" x14ac:dyDescent="0.2">
      <c r="A59" s="48">
        <v>4210</v>
      </c>
      <c r="B59" s="50" t="s">
        <v>511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336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337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338</v>
      </c>
      <c r="C65" s="52">
        <f>SUM(C66:C69)</f>
        <v>3429541.66</v>
      </c>
      <c r="D65" s="87"/>
      <c r="E65" s="47"/>
    </row>
    <row r="66" spans="1:5" x14ac:dyDescent="0.2">
      <c r="A66" s="48">
        <v>4221</v>
      </c>
      <c r="B66" s="49" t="s">
        <v>339</v>
      </c>
      <c r="C66" s="52">
        <v>3429541.66</v>
      </c>
      <c r="D66" s="87"/>
      <c r="E66" s="47"/>
    </row>
    <row r="67" spans="1:5" x14ac:dyDescent="0.2">
      <c r="A67" s="48">
        <v>4223</v>
      </c>
      <c r="B67" s="49" t="s">
        <v>340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582</v>
      </c>
      <c r="B71" s="45"/>
      <c r="C71" s="45"/>
      <c r="D71" s="45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46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8310</v>
      </c>
      <c r="D73" s="49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354</v>
      </c>
      <c r="C87" s="52">
        <v>8310</v>
      </c>
      <c r="D87" s="49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354</v>
      </c>
      <c r="C94" s="52">
        <v>8310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576</v>
      </c>
      <c r="B96" s="45"/>
      <c r="C96" s="45"/>
      <c r="D96" s="45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46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v>7269939.21</v>
      </c>
      <c r="D98" s="53">
        <v>1</v>
      </c>
      <c r="E98" s="49"/>
    </row>
    <row r="99" spans="1:5" x14ac:dyDescent="0.2">
      <c r="A99" s="51">
        <v>5100</v>
      </c>
      <c r="B99" s="49" t="s">
        <v>361</v>
      </c>
      <c r="C99" s="52">
        <v>7114098.0899999999</v>
      </c>
      <c r="D99" s="53">
        <f>C99/$C$98</f>
        <v>0.97856362818197484</v>
      </c>
      <c r="E99" s="49"/>
    </row>
    <row r="100" spans="1:5" x14ac:dyDescent="0.2">
      <c r="A100" s="51">
        <v>5110</v>
      </c>
      <c r="B100" s="49" t="s">
        <v>362</v>
      </c>
      <c r="C100" s="52">
        <v>4903842.8099999996</v>
      </c>
      <c r="D100" s="53">
        <f t="shared" ref="D100:D163" si="0">C100/$C$98</f>
        <v>0.67453697594260897</v>
      </c>
      <c r="E100" s="49"/>
    </row>
    <row r="101" spans="1:5" x14ac:dyDescent="0.2">
      <c r="A101" s="51">
        <v>5111</v>
      </c>
      <c r="B101" s="49" t="s">
        <v>363</v>
      </c>
      <c r="C101" s="52">
        <v>3306495.72</v>
      </c>
      <c r="D101" s="53">
        <f t="shared" si="0"/>
        <v>0.45481751971898543</v>
      </c>
      <c r="E101" s="49"/>
    </row>
    <row r="102" spans="1:5" x14ac:dyDescent="0.2">
      <c r="A102" s="51">
        <v>5112</v>
      </c>
      <c r="B102" s="49" t="s">
        <v>364</v>
      </c>
      <c r="C102" s="52">
        <v>186612.73</v>
      </c>
      <c r="D102" s="53">
        <f t="shared" si="0"/>
        <v>2.5669090842370332E-2</v>
      </c>
      <c r="E102" s="49"/>
    </row>
    <row r="103" spans="1:5" x14ac:dyDescent="0.2">
      <c r="A103" s="51">
        <v>5113</v>
      </c>
      <c r="B103" s="49" t="s">
        <v>365</v>
      </c>
      <c r="C103" s="52">
        <v>598708.63</v>
      </c>
      <c r="D103" s="53">
        <f t="shared" si="0"/>
        <v>8.235400774417205E-2</v>
      </c>
      <c r="E103" s="49"/>
    </row>
    <row r="104" spans="1:5" x14ac:dyDescent="0.2">
      <c r="A104" s="51">
        <v>5114</v>
      </c>
      <c r="B104" s="49" t="s">
        <v>366</v>
      </c>
      <c r="C104" s="52">
        <v>722162.87</v>
      </c>
      <c r="D104" s="53">
        <f t="shared" si="0"/>
        <v>9.9335475736392023E-2</v>
      </c>
      <c r="E104" s="49"/>
    </row>
    <row r="105" spans="1:5" x14ac:dyDescent="0.2">
      <c r="A105" s="51">
        <v>5115</v>
      </c>
      <c r="B105" s="49" t="s">
        <v>367</v>
      </c>
      <c r="C105" s="52">
        <v>89862.86</v>
      </c>
      <c r="D105" s="53">
        <f t="shared" si="0"/>
        <v>1.2360881900689236E-2</v>
      </c>
      <c r="E105" s="49"/>
    </row>
    <row r="106" spans="1:5" x14ac:dyDescent="0.2">
      <c r="A106" s="51">
        <v>5116</v>
      </c>
      <c r="B106" s="49" t="s">
        <v>368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369</v>
      </c>
      <c r="C107" s="52">
        <v>1085604.8899999999</v>
      </c>
      <c r="D107" s="53">
        <f t="shared" si="0"/>
        <v>0.14932791852051813</v>
      </c>
      <c r="E107" s="49"/>
    </row>
    <row r="108" spans="1:5" x14ac:dyDescent="0.2">
      <c r="A108" s="51">
        <v>5121</v>
      </c>
      <c r="B108" s="49" t="s">
        <v>370</v>
      </c>
      <c r="C108" s="52">
        <v>136083.31</v>
      </c>
      <c r="D108" s="53">
        <f t="shared" si="0"/>
        <v>1.8718631073670285E-2</v>
      </c>
      <c r="E108" s="49"/>
    </row>
    <row r="109" spans="1:5" x14ac:dyDescent="0.2">
      <c r="A109" s="51">
        <v>5122</v>
      </c>
      <c r="B109" s="49" t="s">
        <v>371</v>
      </c>
      <c r="C109" s="52">
        <v>72570.759999999995</v>
      </c>
      <c r="D109" s="53">
        <f t="shared" si="0"/>
        <v>9.9823063032187295E-3</v>
      </c>
      <c r="E109" s="49"/>
    </row>
    <row r="110" spans="1:5" x14ac:dyDescent="0.2">
      <c r="A110" s="51">
        <v>5123</v>
      </c>
      <c r="B110" s="49" t="s">
        <v>372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373</v>
      </c>
      <c r="C111" s="52">
        <v>430236.23</v>
      </c>
      <c r="D111" s="53">
        <f t="shared" si="0"/>
        <v>5.9180168853158813E-2</v>
      </c>
      <c r="E111" s="49"/>
    </row>
    <row r="112" spans="1:5" x14ac:dyDescent="0.2">
      <c r="A112" s="51">
        <v>5125</v>
      </c>
      <c r="B112" s="49" t="s">
        <v>374</v>
      </c>
      <c r="C112" s="52">
        <v>93736.73</v>
      </c>
      <c r="D112" s="53">
        <f t="shared" si="0"/>
        <v>1.2893743302703627E-2</v>
      </c>
      <c r="E112" s="49"/>
    </row>
    <row r="113" spans="1:5" x14ac:dyDescent="0.2">
      <c r="A113" s="51">
        <v>5126</v>
      </c>
      <c r="B113" s="49" t="s">
        <v>375</v>
      </c>
      <c r="C113" s="52">
        <v>78000</v>
      </c>
      <c r="D113" s="53">
        <f t="shared" si="0"/>
        <v>1.0729113098044736E-2</v>
      </c>
      <c r="E113" s="49"/>
    </row>
    <row r="114" spans="1:5" x14ac:dyDescent="0.2">
      <c r="A114" s="51">
        <v>5127</v>
      </c>
      <c r="B114" s="49" t="s">
        <v>376</v>
      </c>
      <c r="C114" s="52">
        <v>69319.149999999994</v>
      </c>
      <c r="D114" s="53">
        <f t="shared" si="0"/>
        <v>9.5350384642349708E-3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73449.960000000006</v>
      </c>
      <c r="D116" s="53">
        <f t="shared" si="0"/>
        <v>1.0103242665216179E-2</v>
      </c>
      <c r="E116" s="49"/>
    </row>
    <row r="117" spans="1:5" x14ac:dyDescent="0.2">
      <c r="A117" s="51">
        <v>5130</v>
      </c>
      <c r="B117" s="49" t="s">
        <v>379</v>
      </c>
      <c r="C117" s="52">
        <v>1124650.3899999999</v>
      </c>
      <c r="D117" s="53">
        <f t="shared" si="0"/>
        <v>0.15469873371884768</v>
      </c>
      <c r="E117" s="49"/>
    </row>
    <row r="118" spans="1:5" x14ac:dyDescent="0.2">
      <c r="A118" s="51">
        <v>5131</v>
      </c>
      <c r="B118" s="49" t="s">
        <v>380</v>
      </c>
      <c r="C118" s="52">
        <v>253562.69</v>
      </c>
      <c r="D118" s="53">
        <f t="shared" si="0"/>
        <v>3.4878240749416117E-2</v>
      </c>
      <c r="E118" s="49"/>
    </row>
    <row r="119" spans="1:5" x14ac:dyDescent="0.2">
      <c r="A119" s="51">
        <v>5132</v>
      </c>
      <c r="B119" s="49" t="s">
        <v>381</v>
      </c>
      <c r="C119" s="52">
        <v>34719.96</v>
      </c>
      <c r="D119" s="53">
        <f t="shared" si="0"/>
        <v>4.7758253538408889E-3</v>
      </c>
      <c r="E119" s="49"/>
    </row>
    <row r="120" spans="1:5" x14ac:dyDescent="0.2">
      <c r="A120" s="51">
        <v>5133</v>
      </c>
      <c r="B120" s="49" t="s">
        <v>382</v>
      </c>
      <c r="C120" s="52">
        <v>187627.16</v>
      </c>
      <c r="D120" s="53">
        <f t="shared" si="0"/>
        <v>2.5808628460319685E-2</v>
      </c>
      <c r="E120" s="49"/>
    </row>
    <row r="121" spans="1:5" x14ac:dyDescent="0.2">
      <c r="A121" s="51">
        <v>5134</v>
      </c>
      <c r="B121" s="49" t="s">
        <v>383</v>
      </c>
      <c r="C121" s="52">
        <v>20812.740000000002</v>
      </c>
      <c r="D121" s="53">
        <f t="shared" si="0"/>
        <v>2.8628492479512769E-3</v>
      </c>
      <c r="E121" s="49"/>
    </row>
    <row r="122" spans="1:5" x14ac:dyDescent="0.2">
      <c r="A122" s="51">
        <v>5135</v>
      </c>
      <c r="B122" s="49" t="s">
        <v>384</v>
      </c>
      <c r="C122" s="52">
        <v>135200.98000000001</v>
      </c>
      <c r="D122" s="53">
        <f t="shared" si="0"/>
        <v>1.8597264171621598E-2</v>
      </c>
      <c r="E122" s="49"/>
    </row>
    <row r="123" spans="1:5" x14ac:dyDescent="0.2">
      <c r="A123" s="51">
        <v>5136</v>
      </c>
      <c r="B123" s="49" t="s">
        <v>385</v>
      </c>
      <c r="C123" s="52">
        <v>1494.84</v>
      </c>
      <c r="D123" s="53">
        <f>C123/$C$98</f>
        <v>2.0561932594206656E-4</v>
      </c>
      <c r="E123" s="49"/>
    </row>
    <row r="124" spans="1:5" x14ac:dyDescent="0.2">
      <c r="A124" s="51">
        <v>5137</v>
      </c>
      <c r="B124" s="49" t="s">
        <v>386</v>
      </c>
      <c r="C124" s="52">
        <v>3719.71</v>
      </c>
      <c r="D124" s="53">
        <f t="shared" si="0"/>
        <v>5.1165627284523055E-4</v>
      </c>
      <c r="E124" s="49"/>
    </row>
    <row r="125" spans="1:5" x14ac:dyDescent="0.2">
      <c r="A125" s="51">
        <v>5138</v>
      </c>
      <c r="B125" s="49" t="s">
        <v>387</v>
      </c>
      <c r="C125" s="52">
        <v>372017.13</v>
      </c>
      <c r="D125" s="53">
        <f t="shared" si="0"/>
        <v>5.1171972592051425E-2</v>
      </c>
      <c r="E125" s="49"/>
    </row>
    <row r="126" spans="1:5" x14ac:dyDescent="0.2">
      <c r="A126" s="51">
        <v>5139</v>
      </c>
      <c r="B126" s="49" t="s">
        <v>388</v>
      </c>
      <c r="C126" s="52">
        <v>115495.18</v>
      </c>
      <c r="D126" s="53">
        <f t="shared" si="0"/>
        <v>1.5886677544859416E-2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390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393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398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399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402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403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53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428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v>155841.12</v>
      </c>
      <c r="D185" s="53">
        <f t="shared" si="1"/>
        <v>2.1436371818025147E-2</v>
      </c>
      <c r="E185" s="49"/>
    </row>
    <row r="186" spans="1:5" x14ac:dyDescent="0.2">
      <c r="A186" s="51">
        <v>5510</v>
      </c>
      <c r="B186" s="49" t="s">
        <v>441</v>
      </c>
      <c r="C186" s="52">
        <v>155841.12</v>
      </c>
      <c r="D186" s="53">
        <f t="shared" si="1"/>
        <v>2.1436371818025147E-2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155349.18</v>
      </c>
      <c r="D191" s="53">
        <f t="shared" si="1"/>
        <v>2.1368704127032172E-2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491.94</v>
      </c>
      <c r="D193" s="53">
        <f t="shared" si="1"/>
        <v>6.7667690992975987E-5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53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53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53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53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53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53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53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53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53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53">
        <f t="shared" si="1"/>
        <v>0</v>
      </c>
      <c r="E220" s="49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3"/>
    </row>
    <row r="2" spans="1:2" ht="15" customHeight="1" x14ac:dyDescent="0.2">
      <c r="A2" s="90" t="s">
        <v>190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577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148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578</v>
      </c>
      <c r="B9" s="97" t="s">
        <v>150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580</v>
      </c>
      <c r="B12" s="97" t="s">
        <v>150</v>
      </c>
    </row>
    <row r="13" spans="1:2" ht="20.399999999999999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581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E29" sqref="A1:E29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6" t="s">
        <v>672</v>
      </c>
      <c r="B1" s="156"/>
      <c r="C1" s="156"/>
      <c r="D1" s="27" t="s">
        <v>617</v>
      </c>
      <c r="E1" s="28">
        <v>2023</v>
      </c>
    </row>
    <row r="2" spans="1:5" ht="18.899999999999999" customHeight="1" x14ac:dyDescent="0.2">
      <c r="A2" s="156" t="s">
        <v>623</v>
      </c>
      <c r="B2" s="156"/>
      <c r="C2" s="156"/>
      <c r="D2" s="27" t="s">
        <v>618</v>
      </c>
      <c r="E2" s="28" t="s">
        <v>620</v>
      </c>
    </row>
    <row r="3" spans="1:5" ht="18.899999999999999" customHeight="1" x14ac:dyDescent="0.2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152952.85999999999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171243.26</v>
      </c>
    </row>
    <row r="15" spans="1:5" x14ac:dyDescent="0.2">
      <c r="A15" s="33">
        <v>3220</v>
      </c>
      <c r="B15" s="29" t="s">
        <v>473</v>
      </c>
      <c r="C15" s="34">
        <v>752395.25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190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175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6"/>
  <sheetViews>
    <sheetView workbookViewId="0">
      <selection activeCell="E126" sqref="A1:E126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6" t="s">
        <v>672</v>
      </c>
      <c r="B1" s="156"/>
      <c r="C1" s="156"/>
      <c r="D1" s="27" t="s">
        <v>617</v>
      </c>
      <c r="E1" s="28">
        <v>2023</v>
      </c>
    </row>
    <row r="2" spans="1:5" s="35" customFormat="1" ht="18.899999999999999" customHeight="1" x14ac:dyDescent="0.3">
      <c r="A2" s="156" t="s">
        <v>624</v>
      </c>
      <c r="B2" s="156"/>
      <c r="C2" s="156"/>
      <c r="D2" s="27" t="s">
        <v>618</v>
      </c>
      <c r="E2" s="28" t="s">
        <v>620</v>
      </c>
    </row>
    <row r="3" spans="1:5" s="35" customFormat="1" ht="18.899999999999999" customHeight="1" x14ac:dyDescent="0.3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2">
        <v>2022</v>
      </c>
      <c r="D7" s="122">
        <v>2022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558533.52</v>
      </c>
      <c r="D9" s="34">
        <v>288436.55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3">
        <f>SUM(C8:C14)</f>
        <v>558533.52</v>
      </c>
      <c r="D15" s="123">
        <f>SUM(D8:D14)</f>
        <v>288436.55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31" t="s">
        <v>660</v>
      </c>
      <c r="D19" s="131" t="s">
        <v>181</v>
      </c>
    </row>
    <row r="20" spans="1:4" x14ac:dyDescent="0.2">
      <c r="A20" s="41">
        <v>1230</v>
      </c>
      <c r="B20" s="42" t="s">
        <v>230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236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3">
        <v>1384731.4</v>
      </c>
      <c r="D28" s="123">
        <v>702339.2</v>
      </c>
    </row>
    <row r="29" spans="1:4" x14ac:dyDescent="0.2">
      <c r="A29" s="33">
        <v>1241</v>
      </c>
      <c r="B29" s="29" t="s">
        <v>239</v>
      </c>
      <c r="C29" s="34">
        <v>29386</v>
      </c>
      <c r="D29" s="34">
        <v>14693</v>
      </c>
    </row>
    <row r="30" spans="1:4" x14ac:dyDescent="0.2">
      <c r="A30" s="33">
        <v>1242</v>
      </c>
      <c r="B30" s="29" t="s">
        <v>240</v>
      </c>
      <c r="C30" s="34">
        <v>14693</v>
      </c>
      <c r="D30" s="34">
        <v>14693</v>
      </c>
    </row>
    <row r="31" spans="1:4" x14ac:dyDescent="0.2">
      <c r="A31" s="33">
        <v>1243</v>
      </c>
      <c r="B31" s="29" t="s">
        <v>241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242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1355345.4</v>
      </c>
      <c r="D34" s="34">
        <v>687646.2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249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4" t="s">
        <v>640</v>
      </c>
      <c r="C43" s="123">
        <f>C20+C28+C37</f>
        <v>1384731.4</v>
      </c>
      <c r="D43" s="123">
        <f>D20+D28+D37</f>
        <v>702339.2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641</v>
      </c>
      <c r="C47" s="123">
        <v>171243.26</v>
      </c>
      <c r="D47" s="123">
        <v>171243.26</v>
      </c>
    </row>
    <row r="48" spans="1:5" x14ac:dyDescent="0.2">
      <c r="A48" s="33"/>
      <c r="B48" s="124" t="s">
        <v>629</v>
      </c>
      <c r="C48" s="123">
        <v>0</v>
      </c>
      <c r="D48" s="123">
        <v>140244.10999999999</v>
      </c>
    </row>
    <row r="49" spans="1:4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426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3">
        <v>155841.12</v>
      </c>
      <c r="D63" s="123">
        <v>140244.10999999999</v>
      </c>
    </row>
    <row r="64" spans="1:4" x14ac:dyDescent="0.2">
      <c r="A64" s="33">
        <v>5510</v>
      </c>
      <c r="B64" s="29" t="s">
        <v>441</v>
      </c>
      <c r="C64" s="34">
        <v>155841.12</v>
      </c>
      <c r="D64" s="34">
        <v>140244.10999999999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1555841.12</v>
      </c>
      <c r="D69" s="34">
        <v>121074.83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491.94</v>
      </c>
      <c r="D71" s="34">
        <v>491.94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18677.34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3">
        <f>C96</f>
        <v>0</v>
      </c>
      <c r="D95" s="123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7" t="s">
        <v>642</v>
      </c>
      <c r="C98" s="123">
        <f>SUM(C99:C103)</f>
        <v>0</v>
      </c>
      <c r="D98" s="123">
        <f>SUM(D99:D103)</f>
        <v>0</v>
      </c>
    </row>
    <row r="99" spans="1:4" x14ac:dyDescent="0.2">
      <c r="A99" s="33">
        <v>2111</v>
      </c>
      <c r="B99" s="29" t="s">
        <v>643</v>
      </c>
      <c r="C99" s="34">
        <v>0</v>
      </c>
      <c r="D99" s="34">
        <v>0</v>
      </c>
    </row>
    <row r="100" spans="1:4" x14ac:dyDescent="0.2">
      <c r="A100" s="33">
        <v>2112</v>
      </c>
      <c r="B100" s="29" t="s">
        <v>644</v>
      </c>
      <c r="C100" s="34">
        <v>0</v>
      </c>
      <c r="D100" s="34">
        <v>0</v>
      </c>
    </row>
    <row r="101" spans="1:4" x14ac:dyDescent="0.2">
      <c r="A101" s="33">
        <v>2112</v>
      </c>
      <c r="B101" s="29" t="s">
        <v>645</v>
      </c>
      <c r="C101" s="34">
        <v>0</v>
      </c>
      <c r="D101" s="34">
        <v>0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4" t="s">
        <v>648</v>
      </c>
      <c r="C104" s="123">
        <f>+C105</f>
        <v>0</v>
      </c>
      <c r="D104" s="123">
        <f>+D105</f>
        <v>0</v>
      </c>
    </row>
    <row r="105" spans="1:4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0</v>
      </c>
    </row>
    <row r="106" spans="1:4" x14ac:dyDescent="0.2">
      <c r="A106" s="143"/>
      <c r="B106" s="148" t="s">
        <v>664</v>
      </c>
      <c r="C106" s="149">
        <v>0</v>
      </c>
      <c r="D106" s="149">
        <v>0</v>
      </c>
    </row>
    <row r="107" spans="1:4" x14ac:dyDescent="0.2">
      <c r="A107" s="143"/>
      <c r="B107" s="148" t="s">
        <v>665</v>
      </c>
      <c r="C107" s="149">
        <v>0</v>
      </c>
      <c r="D107" s="149">
        <v>0</v>
      </c>
    </row>
    <row r="108" spans="1:4" x14ac:dyDescent="0.2">
      <c r="A108" s="143"/>
      <c r="B108" s="148" t="s">
        <v>666</v>
      </c>
      <c r="C108" s="149">
        <v>0</v>
      </c>
      <c r="D108" s="149">
        <v>0</v>
      </c>
    </row>
    <row r="109" spans="1:4" x14ac:dyDescent="0.2">
      <c r="A109" s="143"/>
      <c r="B109" s="148" t="s">
        <v>667</v>
      </c>
      <c r="C109" s="149">
        <v>0</v>
      </c>
      <c r="D109" s="149">
        <v>0</v>
      </c>
    </row>
    <row r="110" spans="1:4" x14ac:dyDescent="0.2">
      <c r="A110" s="143"/>
      <c r="B110" s="150" t="s">
        <v>668</v>
      </c>
      <c r="C110" s="142">
        <f>+C111</f>
        <v>0</v>
      </c>
      <c r="D110" s="142">
        <f>+D111</f>
        <v>0</v>
      </c>
    </row>
    <row r="111" spans="1:4" x14ac:dyDescent="0.2">
      <c r="A111" s="140">
        <v>1270</v>
      </c>
      <c r="B111" s="141" t="s">
        <v>254</v>
      </c>
      <c r="C111" s="147">
        <f>+C112</f>
        <v>0</v>
      </c>
      <c r="D111" s="147">
        <f>+D112</f>
        <v>0</v>
      </c>
    </row>
    <row r="112" spans="1:4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x14ac:dyDescent="0.2">
      <c r="A113" s="143"/>
      <c r="B113" s="150" t="s">
        <v>670</v>
      </c>
      <c r="C113" s="142">
        <f>+C114+C116</f>
        <v>0</v>
      </c>
      <c r="D113" s="142">
        <f>+D114+D116</f>
        <v>0</v>
      </c>
    </row>
    <row r="114" spans="1:4" x14ac:dyDescent="0.2">
      <c r="A114" s="140">
        <v>4300</v>
      </c>
      <c r="B114" s="146" t="s">
        <v>671</v>
      </c>
      <c r="C114" s="147">
        <f>+C115</f>
        <v>0</v>
      </c>
      <c r="D114" s="151">
        <f>+D115</f>
        <v>0</v>
      </c>
    </row>
    <row r="115" spans="1:4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41">
        <v>1120</v>
      </c>
      <c r="B116" s="127" t="s">
        <v>649</v>
      </c>
      <c r="C116" s="123">
        <f>SUM(C117:C125)</f>
        <v>0</v>
      </c>
      <c r="D116" s="123">
        <f>SUM(D117:D125)</f>
        <v>0</v>
      </c>
    </row>
    <row r="117" spans="1:4" x14ac:dyDescent="0.2">
      <c r="A117" s="33">
        <v>1124</v>
      </c>
      <c r="B117" s="128" t="s">
        <v>650</v>
      </c>
      <c r="C117" s="129">
        <v>0</v>
      </c>
      <c r="D117" s="34">
        <v>0</v>
      </c>
    </row>
    <row r="118" spans="1:4" x14ac:dyDescent="0.2">
      <c r="A118" s="33">
        <v>1124</v>
      </c>
      <c r="B118" s="128" t="s">
        <v>651</v>
      </c>
      <c r="C118" s="129">
        <v>0</v>
      </c>
      <c r="D118" s="34">
        <v>0</v>
      </c>
    </row>
    <row r="119" spans="1:4" x14ac:dyDescent="0.2">
      <c r="A119" s="33">
        <v>1124</v>
      </c>
      <c r="B119" s="128" t="s">
        <v>652</v>
      </c>
      <c r="C119" s="129">
        <v>0</v>
      </c>
      <c r="D119" s="34">
        <v>0</v>
      </c>
    </row>
    <row r="120" spans="1:4" x14ac:dyDescent="0.2">
      <c r="A120" s="33">
        <v>1124</v>
      </c>
      <c r="B120" s="128" t="s">
        <v>653</v>
      </c>
      <c r="C120" s="129">
        <v>0</v>
      </c>
      <c r="D120" s="34">
        <v>0</v>
      </c>
    </row>
    <row r="121" spans="1:4" x14ac:dyDescent="0.2">
      <c r="A121" s="33">
        <v>1124</v>
      </c>
      <c r="B121" s="128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8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8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8" t="s">
        <v>657</v>
      </c>
      <c r="C124" s="129">
        <v>0</v>
      </c>
      <c r="D124" s="34">
        <v>0</v>
      </c>
    </row>
    <row r="125" spans="1:4" x14ac:dyDescent="0.2">
      <c r="A125" s="33">
        <v>1122</v>
      </c>
      <c r="B125" s="128" t="s">
        <v>658</v>
      </c>
      <c r="C125" s="34">
        <v>0</v>
      </c>
      <c r="D125" s="34">
        <v>0</v>
      </c>
    </row>
    <row r="126" spans="1:4" x14ac:dyDescent="0.2">
      <c r="A126" s="33"/>
      <c r="B126" s="130" t="s">
        <v>659</v>
      </c>
      <c r="C126" s="123">
        <f>C47+C48+C104-C110-C113</f>
        <v>171243.26</v>
      </c>
      <c r="D126" s="123">
        <f>D47+D48+D104-D110-D113</f>
        <v>311487.37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151</v>
      </c>
    </row>
    <row r="7" spans="1:2" ht="14.1" customHeight="1" x14ac:dyDescent="0.2">
      <c r="B7" s="95" t="s">
        <v>152</v>
      </c>
    </row>
    <row r="8" spans="1:2" ht="14.1" customHeight="1" x14ac:dyDescent="0.2"/>
    <row r="9" spans="1:2" x14ac:dyDescent="0.2">
      <c r="A9" s="105" t="s">
        <v>29</v>
      </c>
      <c r="B9" s="97" t="s">
        <v>597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195</v>
      </c>
    </row>
    <row r="12" spans="1:2" ht="15" customHeight="1" x14ac:dyDescent="0.2"/>
    <row r="13" spans="1:2" x14ac:dyDescent="0.2">
      <c r="A13" s="105" t="s">
        <v>76</v>
      </c>
      <c r="B13" s="95" t="s">
        <v>598</v>
      </c>
    </row>
    <row r="14" spans="1:2" ht="15" customHeight="1" x14ac:dyDescent="0.2">
      <c r="B14" s="95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Computadoras Xochi</cp:lastModifiedBy>
  <cp:lastPrinted>2024-01-31T00:29:12Z</cp:lastPrinted>
  <dcterms:created xsi:type="dcterms:W3CDTF">2012-12-11T20:36:24Z</dcterms:created>
  <dcterms:modified xsi:type="dcterms:W3CDTF">2024-01-31T01:00:43Z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