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-120" yWindow="-120" windowWidth="29040" windowHeight="158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38" i="4" l="1"/>
  <c r="G38" i="4" s="1"/>
  <c r="F52" i="4" l="1"/>
  <c r="E52" i="4"/>
  <c r="C52" i="4"/>
  <c r="D51" i="4"/>
  <c r="G51" i="4" s="1"/>
  <c r="D48" i="4"/>
  <c r="G48" i="4" s="1"/>
  <c r="D46" i="4"/>
  <c r="G46" i="4" s="1"/>
  <c r="D44" i="4"/>
  <c r="G44" i="4" s="1"/>
  <c r="D42" i="4"/>
  <c r="G42" i="4" s="1"/>
  <c r="D40" i="4"/>
  <c r="G40" i="4" s="1"/>
  <c r="B52" i="4"/>
  <c r="F30" i="4"/>
  <c r="E30" i="4"/>
  <c r="D29" i="4"/>
  <c r="G29" i="4" s="1"/>
  <c r="D27" i="4"/>
  <c r="G27" i="4" s="1"/>
  <c r="D26" i="4"/>
  <c r="G26" i="4" s="1"/>
  <c r="D24" i="4"/>
  <c r="G24" i="4" s="1"/>
  <c r="C30" i="4"/>
  <c r="B30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6" i="4"/>
  <c r="E16" i="4"/>
  <c r="C16" i="4"/>
  <c r="B16" i="4"/>
  <c r="G30" i="4" l="1"/>
  <c r="G52" i="4"/>
  <c r="D30" i="4"/>
  <c r="D52" i="4"/>
  <c r="G16" i="4"/>
  <c r="D16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D10" i="6"/>
  <c r="G10" i="6" s="1"/>
  <c r="D11" i="6"/>
  <c r="D12" i="6"/>
  <c r="G12" i="6" s="1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D53" i="6" s="1"/>
  <c r="G53" i="6" s="1"/>
  <c r="B43" i="6"/>
  <c r="D43" i="6" s="1"/>
  <c r="G43" i="6" s="1"/>
  <c r="B33" i="6"/>
  <c r="B23" i="6"/>
  <c r="D23" i="6" s="1"/>
  <c r="B13" i="6"/>
  <c r="D13" i="6" s="1"/>
  <c r="G13" i="6" s="1"/>
  <c r="B5" i="6"/>
  <c r="G23" i="6" l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<sst xmlns="http://schemas.openxmlformats.org/spreadsheetml/2006/main" count="203" uniqueCount="143">
  <si>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</si>
  <si>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</si>
  <si>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</si>
  <si>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</si>
  <si>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</si>
  <si>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</si>
  <si>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</si>
  <si>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</si>
  <si>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</si>
  <si>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</si>
  <si>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</si>
  <si>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</si>
  <si>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</si>
  <si>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</si>
  <si>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</si>
  <si>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</si>
  <si>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</si>
  <si>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</si>
  <si>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</si>
  <si>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</si>
  <si>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</si>
  <si>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</si>
  <si>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</si>
  <si>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</si>
  <si>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</si>
  <si>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</si>
  <si>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</si>
  <si>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</si>
  <si>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</si>
  <si>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</si>
  <si>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</si>
  <si>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</si>
  <si>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</si>
  <si>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</si>
  <si>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</si>
  <si>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</si>
  <si>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</si>
  <si>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</si>
  <si>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</si>
  <si>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</si>
  <si>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</si>
  <si>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</si>
  <si>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</si>
  <si>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</si>
  <si>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</si>
  <si>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</si>
  <si>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</si>
  <si>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</si>
  <si>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</si>
  <si>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</si>
  <si>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</si>
  <si>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</si>
  <si>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</si>
  <si>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</si>
  <si>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</si>
  <si>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</si>
  <si>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</si>
  <si>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</si>
  <si>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</si>
  <si>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</si>
  <si>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</si>
  <si>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</si>
  <si>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</si>
  <si>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</si>
  <si>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</si>
  <si>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</si>
  <si>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</si>
  <si>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</si>
  <si>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</si>
  <si>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</si>
  <si>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</si>
  <si>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</si>
  <si>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</si>
  <si>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</si>
  <si>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</si>
  <si>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</si>
  <si>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</si>
  <si>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</si>
  <si>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</si>
  <si>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</si>
  <si>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</si>
  <si>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</si>
  <si>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</si>
  <si>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</si>
  <si>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</si>
  <si>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</si>
  <si>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</si>
  <si>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</si>
  <si>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</si>
  <si>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</si>
  <si>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</si>
  <si>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</si>
  <si>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</si>
  <si>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</si>
  <si>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</si>
  <si>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</si>
  <si>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</si>
  <si>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</si>
  <si>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</si>
  <si>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</si>
  <si>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</si>
  <si>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</si>
  <si>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</si>
  <si>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</si>
  <si>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</si>
  <si>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</si>
  <si>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</si>
  <si>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</si>
  <si>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</si>
  <si>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</si>
  <si>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</si>
  <si>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</si>
  <si>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</si>
  <si>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</si>
  <si>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</si>
  <si>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</si>
  <si>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</si>
  <si>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</si>
  <si>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</si>
  <si>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</si>
  <si>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</si>
  <si>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</si>
  <si>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</si>
  <si>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</si>
  <si>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</si>
  <si>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</si>
  <si>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</si>
  <si>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</si>
  <si>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</si>
  <si>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</si>
  <si>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</si>
  <si>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Patronato Pro Construcción y Administración del Parque Xochipilli de Celaya, Gto.
Estado Analítico del Ejercicio del Presupuesto de Egresos
Clasificación por Objeto del Gasto (Capítulo y Concepto)
Del 1 de Enero al 30 de Junio de 2023</t>
  </si>
  <si>
    <t>Patronato Pro Construcción y Administración del Parque Xochipilli de Celaya, Gto.
Estado Analítico del Ejercicio del Presupuesto de Egresos
Clasificación Económica (por Tipo de Gasto)
Del 1 de Enero al 30 de Junio de 2023</t>
  </si>
  <si>
    <t>31120M06Q010000 DIRECCION GENERAL</t>
  </si>
  <si>
    <t>Patronato Pro Construcción y Administración del Parque Xochipilli de Celaya, Gto.
Estado Analítico del Ejercicio del Presupuesto de Egresos
Clasificación Administrativa
Del 1 de Enero al 30 de Junio de 2023</t>
  </si>
  <si>
    <t>Patronato Pro Construcción y Administración del Parque Xochipilli de Celaya, Gto.
Estado Analítico del Ejercicio del Presupuesto de Egresos
Clasificación Administrativa (Poderes)
Del 1 de Enero al 30 de Junio de 2023</t>
  </si>
  <si>
    <t>Patronato Pro Construcción y Administración del Parque Xochipilli de Celaya, Gto.
Estado Analítico del Ejercicio del Presupuesto de Egresos
Clasificación Administrativa (Sector Paraestatal)
Del 1 de Enero al 30 de Junio de 2023</t>
  </si>
  <si>
    <t>Patronato Pro Construcción y Administración del Parque Xochipilli de Celaya, Gto.
Estado Analítico del Ejercicio del Presupuesto de Egresos
Clasificación Funcional (Finalidad y Función)
Del 1 de Enero al 30 de Junio de 2023</t>
  </si>
  <si>
    <t>Dependencia o Unidad Administrativa 8</t>
  </si>
  <si>
    <t>Dependencia o Unidad Administrativa xx</t>
  </si>
  <si>
    <t>Órganos Autónomos</t>
  </si>
  <si>
    <t>Entidades Paraestatales Finanacieras No Monetarias con Participacion Estatal Mayoritaria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</si>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</sst>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2" xfId="0" applyNumberFormat="1" applyFont="1" applyBorder="1" applyProtection="1">
      <protection locked="0"/>
    </xf>
    <xf numFmtId="0" fontId="3" fillId="0" borderId="0" xfId="0" applyFont="1"/>
    <xf numFmtId="4" fontId="3" fillId="0" borderId="10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 indent="1"/>
    </xf>
    <xf numFmtId="0" fontId="7" fillId="2" borderId="5" xfId="9" applyFont="1" applyFill="1" applyBorder="1" applyAlignment="1">
      <alignment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0" fillId="0" borderId="0" xfId="0" applyProtection="1">
      <protection locked="0"/>
    </xf>
    <xf numFmtId="4" fontId="3" fillId="0" borderId="12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12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0" fillId="0" borderId="0" xfId="0" applyProtection="1">
      <protection locked="0"/>
    </xf>
    <xf numFmtId="4" fontId="3" fillId="0" borderId="12" xfId="0" applyNumberFormat="1" applyFont="1" applyBorder="1" applyProtection="1"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0" fillId="0" borderId="0" xfId="0" applyProtection="1">
      <protection locked="0"/>
    </xf>
    <xf numFmtId="4" fontId="3" fillId="0" borderId="12" xfId="0" applyNumberFormat="1" applyFont="1" applyBorder="1" applyProtection="1"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3" fillId="0" borderId="12" xfId="0" applyNumberFormat="1" applyFont="1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3" xfId="0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0" xfId="0" applyProtection="1">
      <protection locked="0"/>
    </xf>
    <xf numFmtId="4" fontId="3" fillId="0" borderId="12" xfId="0" applyNumberFormat="1" applyFont="1" applyBorder="1" applyProtection="1">
      <protection locked="0"/>
    </xf>
    <xf numFmtId="0" fontId="7" fillId="0" borderId="8" xfId="0" applyFont="1" applyBorder="1" applyAlignment="1" applyProtection="1">
      <alignment horizontal="left" indent="1"/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0" fillId="0" borderId="0" xfId="0" applyProtection="1">
      <protection locked="0"/>
    </xf>
    <xf numFmtId="4" fontId="3" fillId="0" borderId="10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1"/>
    </xf>
    <xf numFmtId="4" fontId="3" fillId="0" borderId="12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7" fillId="0" borderId="8" xfId="0" applyFont="1" applyBorder="1" applyAlignment="1" applyProtection="1">
      <alignment horizontal="left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showZeros="0" workbookViewId="0">
      <selection activeCell="A2" sqref="A2:A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86" t="s">
        <v>131</v>
      </c>
      <c r="B1" s="86"/>
      <c r="C1" s="86"/>
      <c r="D1" s="86"/>
      <c r="E1" s="86"/>
      <c r="F1" s="86"/>
      <c r="G1" s="87"/>
    </row>
    <row r="2" spans="1:8" x14ac:dyDescent="0.2">
      <c r="A2" s="25"/>
      <c r="B2" s="88" t="s">
        <v>62</v>
      </c>
      <c r="C2" s="86"/>
      <c r="D2" s="86"/>
      <c r="E2" s="86"/>
      <c r="F2" s="87"/>
      <c r="G2" s="89" t="s">
        <v>61</v>
      </c>
    </row>
    <row r="3" spans="1:8" ht="24.95" customHeight="1" x14ac:dyDescent="0.2">
      <c r="A3" s="26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90"/>
    </row>
    <row r="4" spans="1:8" x14ac:dyDescent="0.2">
      <c r="A4" s="27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5305212.8</v>
      </c>
      <c r="C5" s="12">
        <f>SUM(C6:C12)</f>
        <v>0</v>
      </c>
      <c r="D5" s="12">
        <f>B5+C5</f>
        <v>5305212.8</v>
      </c>
      <c r="E5" s="12">
        <f>SUM(E6:E12)</f>
        <v>1977785.08</v>
      </c>
      <c r="F5" s="12">
        <f>SUM(F6:F12)</f>
        <v>1920554.5900000003</v>
      </c>
      <c r="G5" s="12">
        <f>D5-E5</f>
        <v>3327427.7199999997</v>
      </c>
    </row>
    <row r="6" spans="1:8" x14ac:dyDescent="0.2">
      <c r="A6" s="19" t="s">
        <v>67</v>
      </c>
      <c r="B6" s="5">
        <v>3345844.27</v>
      </c>
      <c r="C6" s="5">
        <v>0</v>
      </c>
      <c r="D6" s="5">
        <f t="shared" ref="D6:D69" si="0">B6+C6</f>
        <v>3345844.27</v>
      </c>
      <c r="E6" s="5">
        <v>1511225.29</v>
      </c>
      <c r="F6" s="5">
        <v>1470567.29</v>
      </c>
      <c r="G6" s="5">
        <f t="shared" ref="G6:G69" si="1">D6-E6</f>
        <v>1834618.98</v>
      </c>
      <c r="H6" s="9">
        <v>1100</v>
      </c>
    </row>
    <row r="7" spans="1:8" x14ac:dyDescent="0.2">
      <c r="A7" s="19" t="s">
        <v>68</v>
      </c>
      <c r="B7" s="5">
        <v>129613.45</v>
      </c>
      <c r="C7" s="5">
        <v>0</v>
      </c>
      <c r="D7" s="5">
        <f t="shared" si="0"/>
        <v>129613.45</v>
      </c>
      <c r="E7" s="5">
        <v>53708.2</v>
      </c>
      <c r="F7" s="5">
        <v>52931.360000000001</v>
      </c>
      <c r="G7" s="5">
        <f t="shared" si="1"/>
        <v>75905.25</v>
      </c>
      <c r="H7" s="9">
        <v>1200</v>
      </c>
    </row>
    <row r="8" spans="1:8" x14ac:dyDescent="0.2">
      <c r="A8" s="19" t="s">
        <v>69</v>
      </c>
      <c r="B8" s="5">
        <v>874755.08</v>
      </c>
      <c r="C8" s="5">
        <v>0</v>
      </c>
      <c r="D8" s="5">
        <f t="shared" si="0"/>
        <v>874755.08</v>
      </c>
      <c r="E8" s="5">
        <v>69247.23</v>
      </c>
      <c r="F8" s="5">
        <v>43157.1</v>
      </c>
      <c r="G8" s="5">
        <f t="shared" si="1"/>
        <v>805507.85</v>
      </c>
      <c r="H8" s="9">
        <v>1300</v>
      </c>
    </row>
    <row r="9" spans="1:8" x14ac:dyDescent="0.2">
      <c r="A9" s="19" t="s">
        <v>33</v>
      </c>
      <c r="B9" s="5">
        <v>955000</v>
      </c>
      <c r="C9" s="5">
        <v>0</v>
      </c>
      <c r="D9" s="5">
        <f t="shared" si="0"/>
        <v>955000</v>
      </c>
      <c r="E9" s="5">
        <v>343604.36</v>
      </c>
      <c r="F9" s="5">
        <v>353898.84</v>
      </c>
      <c r="G9" s="5">
        <f t="shared" si="1"/>
        <v>611395.64</v>
      </c>
      <c r="H9" s="9">
        <v>1400</v>
      </c>
    </row>
    <row r="10" spans="1:8" x14ac:dyDescent="0.2">
      <c r="A10" s="19" t="s">
        <v>70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126</v>
      </c>
      <c r="B13" s="13">
        <f>SUM(B14:B22)</f>
        <v>575000</v>
      </c>
      <c r="C13" s="13">
        <f>SUM(C14:C22)</f>
        <v>72996.2</v>
      </c>
      <c r="D13" s="13">
        <f t="shared" si="0"/>
        <v>647996.19999999995</v>
      </c>
      <c r="E13" s="13">
        <f>SUM(E14:E22)</f>
        <v>376924.10999999993</v>
      </c>
      <c r="F13" s="13">
        <f>SUM(F14:F22)</f>
        <v>376924.10999999993</v>
      </c>
      <c r="G13" s="13">
        <f t="shared" si="1"/>
        <v>271072.09000000003</v>
      </c>
      <c r="H13" s="18">
        <v>0</v>
      </c>
    </row>
    <row r="14" spans="1:8" x14ac:dyDescent="0.2">
      <c r="A14" s="19" t="s">
        <v>72</v>
      </c>
      <c r="B14" s="5">
        <v>90000</v>
      </c>
      <c r="C14" s="5">
        <v>10000</v>
      </c>
      <c r="D14" s="5">
        <f t="shared" si="0"/>
        <v>100000</v>
      </c>
      <c r="E14" s="5">
        <v>76403.56</v>
      </c>
      <c r="F14" s="5">
        <v>76403.56</v>
      </c>
      <c r="G14" s="5">
        <f t="shared" si="1"/>
        <v>23596.440000000002</v>
      </c>
      <c r="H14" s="9">
        <v>2100</v>
      </c>
    </row>
    <row r="15" spans="1:8" x14ac:dyDescent="0.2">
      <c r="A15" s="19" t="s">
        <v>73</v>
      </c>
      <c r="B15" s="5">
        <v>78000</v>
      </c>
      <c r="C15" s="5">
        <v>0</v>
      </c>
      <c r="D15" s="5">
        <f t="shared" si="0"/>
        <v>78000</v>
      </c>
      <c r="E15" s="5">
        <v>22887.35</v>
      </c>
      <c r="F15" s="5">
        <v>22887.35</v>
      </c>
      <c r="G15" s="5">
        <f t="shared" si="1"/>
        <v>55112.65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136500</v>
      </c>
      <c r="C17" s="5">
        <v>13156.2</v>
      </c>
      <c r="D17" s="5">
        <f t="shared" si="0"/>
        <v>149656.20000000001</v>
      </c>
      <c r="E17" s="5">
        <v>121906.51</v>
      </c>
      <c r="F17" s="5">
        <v>121906.51</v>
      </c>
      <c r="G17" s="5">
        <f t="shared" si="1"/>
        <v>27749.690000000017</v>
      </c>
      <c r="H17" s="9">
        <v>2400</v>
      </c>
    </row>
    <row r="18" spans="1:8" x14ac:dyDescent="0.2">
      <c r="A18" s="19" t="s">
        <v>76</v>
      </c>
      <c r="B18" s="5">
        <v>29500</v>
      </c>
      <c r="C18" s="5">
        <v>17000</v>
      </c>
      <c r="D18" s="5">
        <f t="shared" si="0"/>
        <v>46500</v>
      </c>
      <c r="E18" s="5">
        <v>12957.55</v>
      </c>
      <c r="F18" s="5">
        <v>12957.55</v>
      </c>
      <c r="G18" s="5">
        <f t="shared" si="1"/>
        <v>33542.449999999997</v>
      </c>
      <c r="H18" s="9">
        <v>2500</v>
      </c>
    </row>
    <row r="19" spans="1:8" x14ac:dyDescent="0.2">
      <c r="A19" s="19" t="s">
        <v>77</v>
      </c>
      <c r="B19" s="5">
        <v>78000</v>
      </c>
      <c r="C19" s="5">
        <v>0</v>
      </c>
      <c r="D19" s="5">
        <f t="shared" si="0"/>
        <v>78000</v>
      </c>
      <c r="E19" s="5">
        <v>32822.42</v>
      </c>
      <c r="F19" s="5">
        <v>32822.42</v>
      </c>
      <c r="G19" s="5">
        <f t="shared" si="1"/>
        <v>45177.58</v>
      </c>
      <c r="H19" s="9">
        <v>2600</v>
      </c>
    </row>
    <row r="20" spans="1:8" x14ac:dyDescent="0.2">
      <c r="A20" s="19" t="s">
        <v>78</v>
      </c>
      <c r="B20" s="5">
        <v>92000</v>
      </c>
      <c r="C20" s="5">
        <v>40000</v>
      </c>
      <c r="D20" s="5">
        <f t="shared" si="0"/>
        <v>132000</v>
      </c>
      <c r="E20" s="5">
        <v>65351.87</v>
      </c>
      <c r="F20" s="5">
        <v>65351.87</v>
      </c>
      <c r="G20" s="5">
        <f t="shared" si="1"/>
        <v>66648.13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71000</v>
      </c>
      <c r="C22" s="5">
        <v>-7160</v>
      </c>
      <c r="D22" s="5">
        <f t="shared" si="0"/>
        <v>63840</v>
      </c>
      <c r="E22" s="5">
        <v>44594.85</v>
      </c>
      <c r="F22" s="5">
        <v>44594.85</v>
      </c>
      <c r="G22" s="5">
        <f t="shared" si="1"/>
        <v>19245.150000000001</v>
      </c>
      <c r="H22" s="9">
        <v>2900</v>
      </c>
    </row>
    <row r="23" spans="1:8" x14ac:dyDescent="0.2">
      <c r="A23" s="17" t="s">
        <v>64</v>
      </c>
      <c r="B23" s="13">
        <f>SUM(B24:B32)</f>
        <v>896090.82</v>
      </c>
      <c r="C23" s="13">
        <f>SUM(C24:C32)</f>
        <v>-22996.199999999997</v>
      </c>
      <c r="D23" s="13">
        <f t="shared" si="0"/>
        <v>873094.62</v>
      </c>
      <c r="E23" s="13">
        <f>SUM(E24:E32)</f>
        <v>473638.61000000004</v>
      </c>
      <c r="F23" s="13">
        <f>SUM(F24:F32)</f>
        <v>473638.61000000004</v>
      </c>
      <c r="G23" s="13">
        <f t="shared" si="1"/>
        <v>399456.00999999995</v>
      </c>
      <c r="H23" s="18">
        <v>0</v>
      </c>
    </row>
    <row r="24" spans="1:8" x14ac:dyDescent="0.2">
      <c r="A24" s="19" t="s">
        <v>81</v>
      </c>
      <c r="B24" s="5">
        <v>350368</v>
      </c>
      <c r="C24" s="5">
        <v>-46068.800000000003</v>
      </c>
      <c r="D24" s="5">
        <f t="shared" si="0"/>
        <v>304299.2</v>
      </c>
      <c r="E24" s="5">
        <v>163819.53</v>
      </c>
      <c r="F24" s="5">
        <v>163819.53</v>
      </c>
      <c r="G24" s="5">
        <f t="shared" si="1"/>
        <v>140479.67000000001</v>
      </c>
      <c r="H24" s="9">
        <v>3100</v>
      </c>
    </row>
    <row r="25" spans="1:8" x14ac:dyDescent="0.2">
      <c r="A25" s="19" t="s">
        <v>82</v>
      </c>
      <c r="B25" s="5">
        <v>42000</v>
      </c>
      <c r="C25" s="5">
        <v>0</v>
      </c>
      <c r="D25" s="5">
        <f t="shared" si="0"/>
        <v>42000</v>
      </c>
      <c r="E25" s="5">
        <v>20416</v>
      </c>
      <c r="F25" s="5">
        <v>20416</v>
      </c>
      <c r="G25" s="5">
        <f t="shared" si="1"/>
        <v>21584</v>
      </c>
      <c r="H25" s="9">
        <v>3200</v>
      </c>
    </row>
    <row r="26" spans="1:8" x14ac:dyDescent="0.2">
      <c r="A26" s="19" t="s">
        <v>83</v>
      </c>
      <c r="B26" s="5">
        <v>161096.20000000001</v>
      </c>
      <c r="C26" s="5">
        <v>24903.8</v>
      </c>
      <c r="D26" s="5">
        <f t="shared" si="0"/>
        <v>186000</v>
      </c>
      <c r="E26" s="5">
        <v>110956</v>
      </c>
      <c r="F26" s="5">
        <v>110956</v>
      </c>
      <c r="G26" s="5">
        <f t="shared" si="1"/>
        <v>75044</v>
      </c>
      <c r="H26" s="9">
        <v>3300</v>
      </c>
    </row>
    <row r="27" spans="1:8" x14ac:dyDescent="0.2">
      <c r="A27" s="19" t="s">
        <v>84</v>
      </c>
      <c r="B27" s="5">
        <v>49984</v>
      </c>
      <c r="C27" s="5">
        <v>-18000</v>
      </c>
      <c r="D27" s="5">
        <f t="shared" si="0"/>
        <v>31984</v>
      </c>
      <c r="E27" s="5">
        <v>17367.86</v>
      </c>
      <c r="F27" s="5">
        <v>17367.86</v>
      </c>
      <c r="G27" s="5">
        <f t="shared" si="1"/>
        <v>14616.14</v>
      </c>
      <c r="H27" s="9">
        <v>3400</v>
      </c>
    </row>
    <row r="28" spans="1:8" x14ac:dyDescent="0.2">
      <c r="A28" s="19" t="s">
        <v>85</v>
      </c>
      <c r="B28" s="5">
        <v>91242.62</v>
      </c>
      <c r="C28" s="5">
        <v>2660.16</v>
      </c>
      <c r="D28" s="5">
        <f t="shared" si="0"/>
        <v>93902.78</v>
      </c>
      <c r="E28" s="5">
        <v>45698</v>
      </c>
      <c r="F28" s="5">
        <v>45698</v>
      </c>
      <c r="G28" s="5">
        <f t="shared" si="1"/>
        <v>48204.78</v>
      </c>
      <c r="H28" s="9">
        <v>3500</v>
      </c>
    </row>
    <row r="29" spans="1:8" x14ac:dyDescent="0.2">
      <c r="A29" s="19" t="s">
        <v>86</v>
      </c>
      <c r="B29" s="5">
        <v>20000</v>
      </c>
      <c r="C29" s="5">
        <v>-18505.16</v>
      </c>
      <c r="D29" s="5">
        <f t="shared" si="0"/>
        <v>1494.8400000000001</v>
      </c>
      <c r="E29" s="5">
        <v>1494.84</v>
      </c>
      <c r="F29" s="5">
        <v>1494.84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33000</v>
      </c>
      <c r="C30" s="5">
        <v>-14936.2</v>
      </c>
      <c r="D30" s="5">
        <f t="shared" si="0"/>
        <v>18063.8</v>
      </c>
      <c r="E30" s="5">
        <v>1899.2</v>
      </c>
      <c r="F30" s="5">
        <v>1899.2</v>
      </c>
      <c r="G30" s="5">
        <f t="shared" si="1"/>
        <v>16164.599999999999</v>
      </c>
      <c r="H30" s="9">
        <v>3700</v>
      </c>
    </row>
    <row r="31" spans="1:8" x14ac:dyDescent="0.2">
      <c r="A31" s="19" t="s">
        <v>88</v>
      </c>
      <c r="B31" s="5">
        <v>20000</v>
      </c>
      <c r="C31" s="5">
        <v>50000</v>
      </c>
      <c r="D31" s="5">
        <f t="shared" si="0"/>
        <v>70000</v>
      </c>
      <c r="E31" s="5">
        <v>50460</v>
      </c>
      <c r="F31" s="5">
        <v>50460</v>
      </c>
      <c r="G31" s="5">
        <f t="shared" si="1"/>
        <v>19540</v>
      </c>
      <c r="H31" s="9">
        <v>3800</v>
      </c>
    </row>
    <row r="32" spans="1:8" x14ac:dyDescent="0.2">
      <c r="A32" s="19" t="s">
        <v>18</v>
      </c>
      <c r="B32" s="5">
        <v>128400</v>
      </c>
      <c r="C32" s="5">
        <v>-3050</v>
      </c>
      <c r="D32" s="5">
        <f t="shared" si="0"/>
        <v>125350</v>
      </c>
      <c r="E32" s="5">
        <v>61527.18</v>
      </c>
      <c r="F32" s="5">
        <v>61527.18</v>
      </c>
      <c r="G32" s="5">
        <f t="shared" si="1"/>
        <v>63822.82</v>
      </c>
      <c r="H32" s="9">
        <v>3900</v>
      </c>
    </row>
    <row r="33" spans="1:8" x14ac:dyDescent="0.2">
      <c r="A33" s="17" t="s">
        <v>127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128</v>
      </c>
      <c r="B43" s="13">
        <f>SUM(B44:B52)</f>
        <v>60000</v>
      </c>
      <c r="C43" s="13">
        <f>SUM(C44:C52)</f>
        <v>-50000</v>
      </c>
      <c r="D43" s="13">
        <f t="shared" si="0"/>
        <v>10000</v>
      </c>
      <c r="E43" s="13">
        <f>SUM(E44:E52)</f>
        <v>0</v>
      </c>
      <c r="F43" s="13">
        <f>SUM(F44:F52)</f>
        <v>0</v>
      </c>
      <c r="G43" s="13">
        <f t="shared" si="1"/>
        <v>10000</v>
      </c>
      <c r="H43" s="18">
        <v>0</v>
      </c>
    </row>
    <row r="44" spans="1:8" x14ac:dyDescent="0.2">
      <c r="A44" s="4" t="s">
        <v>96</v>
      </c>
      <c r="B44" s="5">
        <v>25000</v>
      </c>
      <c r="C44" s="5">
        <v>-15000</v>
      </c>
      <c r="D44" s="5">
        <f t="shared" si="0"/>
        <v>10000</v>
      </c>
      <c r="E44" s="5">
        <v>0</v>
      </c>
      <c r="F44" s="5">
        <v>0</v>
      </c>
      <c r="G44" s="5">
        <f t="shared" si="1"/>
        <v>10000</v>
      </c>
      <c r="H44" s="9">
        <v>5100</v>
      </c>
    </row>
    <row r="45" spans="1:8" x14ac:dyDescent="0.2">
      <c r="A45" s="19" t="s">
        <v>97</v>
      </c>
      <c r="B45" s="5">
        <v>15000</v>
      </c>
      <c r="C45" s="5">
        <v>-15000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20000</v>
      </c>
      <c r="C49" s="5">
        <v>-20000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129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130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6836303.6200000001</v>
      </c>
      <c r="C77" s="15">
        <f t="shared" si="4"/>
        <v>0</v>
      </c>
      <c r="D77" s="15">
        <f t="shared" si="4"/>
        <v>6836303.6200000001</v>
      </c>
      <c r="E77" s="15">
        <f t="shared" si="4"/>
        <v>2828347.8</v>
      </c>
      <c r="F77" s="15">
        <f t="shared" si="4"/>
        <v>2771117.31</v>
      </c>
      <c r="G77" s="15">
        <f t="shared" si="4"/>
        <v>4007955.8199999994</v>
      </c>
    </row>
    <row r="79" spans="1:8" x14ac:dyDescent="0.2">
      <c r="A79" s="1" t="s">
        <v>125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ignoredErrors>
    <ignoredError sqref="A1:G1 A70:G77 A5:C69 E5:G69 B3:G4 B2:G2" unlockedFormula="1"/>
    <ignoredError sqref="D5:D69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showZeros="0" zoomScaleNormal="100" workbookViewId="0">
      <selection activeCell="A25" sqref="A2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88" t="s">
        <v>132</v>
      </c>
      <c r="B1" s="86"/>
      <c r="C1" s="86"/>
      <c r="D1" s="86"/>
      <c r="E1" s="86"/>
      <c r="F1" s="86"/>
      <c r="G1" s="87"/>
    </row>
    <row r="2" spans="1:7" x14ac:dyDescent="0.2">
      <c r="A2" s="30"/>
      <c r="B2" s="88" t="s">
        <v>62</v>
      </c>
      <c r="C2" s="86"/>
      <c r="D2" s="86"/>
      <c r="E2" s="86"/>
      <c r="F2" s="87"/>
      <c r="G2" s="89" t="s">
        <v>61</v>
      </c>
    </row>
    <row r="3" spans="1:7" ht="24.95" customHeight="1" x14ac:dyDescent="0.2">
      <c r="A3" s="31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90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s="28" customFormat="1" x14ac:dyDescent="0.2">
      <c r="A5" s="34"/>
      <c r="B5" s="33"/>
      <c r="C5" s="33"/>
      <c r="D5" s="33"/>
      <c r="E5" s="33"/>
      <c r="F5" s="33"/>
      <c r="G5" s="33"/>
    </row>
    <row r="6" spans="1:7" x14ac:dyDescent="0.2">
      <c r="A6" s="6" t="s">
        <v>0</v>
      </c>
      <c r="B6" s="5">
        <v>6776303.6200000001</v>
      </c>
      <c r="C6" s="5">
        <v>50000</v>
      </c>
      <c r="D6" s="5">
        <f>B6+C6</f>
        <v>6826303.6200000001</v>
      </c>
      <c r="E6" s="5">
        <v>2828347.8</v>
      </c>
      <c r="F6" s="5">
        <v>2771117.31</v>
      </c>
      <c r="G6" s="5">
        <f>D6-E6</f>
        <v>3997955.8200000003</v>
      </c>
    </row>
    <row r="7" spans="1:7" s="28" customFormat="1" x14ac:dyDescent="0.2">
      <c r="A7" s="6"/>
      <c r="B7" s="29"/>
      <c r="C7" s="29"/>
      <c r="D7" s="29"/>
      <c r="E7" s="29"/>
      <c r="F7" s="29"/>
      <c r="G7" s="29"/>
    </row>
    <row r="8" spans="1:7" x14ac:dyDescent="0.2">
      <c r="A8" s="6" t="s">
        <v>1</v>
      </c>
      <c r="B8" s="5">
        <v>60000</v>
      </c>
      <c r="C8" s="5">
        <v>-50000</v>
      </c>
      <c r="D8" s="5">
        <f>B8+C8</f>
        <v>10000</v>
      </c>
      <c r="E8" s="5">
        <v>0</v>
      </c>
      <c r="F8" s="5">
        <v>0</v>
      </c>
      <c r="G8" s="5">
        <f>D8-E8</f>
        <v>10000</v>
      </c>
    </row>
    <row r="9" spans="1:7" s="28" customFormat="1" x14ac:dyDescent="0.2">
      <c r="A9" s="6"/>
      <c r="B9" s="29"/>
      <c r="C9" s="29"/>
      <c r="D9" s="29"/>
      <c r="E9" s="29"/>
      <c r="F9" s="29"/>
      <c r="G9" s="29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s="28" customFormat="1" x14ac:dyDescent="0.2">
      <c r="A11" s="6"/>
      <c r="B11" s="29"/>
      <c r="C11" s="29"/>
      <c r="D11" s="29"/>
      <c r="E11" s="29"/>
      <c r="F11" s="29"/>
      <c r="G11" s="29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s="28" customFormat="1" x14ac:dyDescent="0.2">
      <c r="A13" s="6"/>
      <c r="B13" s="29"/>
      <c r="C13" s="29"/>
      <c r="D13" s="29"/>
      <c r="E13" s="29"/>
      <c r="F13" s="29"/>
      <c r="G13" s="29"/>
    </row>
    <row r="14" spans="1:7" x14ac:dyDescent="0.2">
      <c r="A14" s="37" t="s">
        <v>36</v>
      </c>
      <c r="B14" s="35"/>
      <c r="C14" s="35"/>
      <c r="D14" s="35"/>
      <c r="E14" s="35"/>
      <c r="F14" s="35"/>
      <c r="G14" s="35"/>
    </row>
    <row r="15" spans="1:7" s="28" customFormat="1" x14ac:dyDescent="0.2">
      <c r="A15" s="38"/>
      <c r="B15" s="36"/>
      <c r="C15" s="36"/>
      <c r="D15" s="36"/>
      <c r="E15" s="36"/>
      <c r="F15" s="36"/>
      <c r="G15" s="36"/>
    </row>
    <row r="16" spans="1:7" x14ac:dyDescent="0.2">
      <c r="A16" s="10" t="s">
        <v>55</v>
      </c>
      <c r="B16" s="15">
        <f t="shared" ref="B16:G16" si="0">SUM(B6+B8+B10+B12+B14)</f>
        <v>6836303.6200000001</v>
      </c>
      <c r="C16" s="15">
        <f t="shared" si="0"/>
        <v>0</v>
      </c>
      <c r="D16" s="15">
        <f t="shared" si="0"/>
        <v>6836303.6200000001</v>
      </c>
      <c r="E16" s="15">
        <f t="shared" si="0"/>
        <v>2828347.8</v>
      </c>
      <c r="F16" s="15">
        <f t="shared" si="0"/>
        <v>2771117.31</v>
      </c>
      <c r="G16" s="15">
        <f t="shared" si="0"/>
        <v>4007955.8200000003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ignoredErrors>
    <ignoredError sqref="A1:G1 A16:G16 A12:E12 G12 A10:G10 B2:G4 A6:G6 A8:G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showZeros="0" topLeftCell="A16" workbookViewId="0">
      <selection activeCell="A52" sqref="A5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88" t="s">
        <v>134</v>
      </c>
      <c r="B1" s="86"/>
      <c r="C1" s="86"/>
      <c r="D1" s="86"/>
      <c r="E1" s="86"/>
      <c r="F1" s="86"/>
      <c r="G1" s="87"/>
    </row>
    <row r="2" spans="1:7" s="39" customFormat="1" ht="10.5" customHeight="1" x14ac:dyDescent="0.2">
      <c r="A2" s="50"/>
      <c r="B2" s="50"/>
      <c r="C2" s="50"/>
      <c r="D2" s="50"/>
      <c r="E2" s="50"/>
      <c r="F2" s="50"/>
      <c r="G2" s="50"/>
    </row>
    <row r="3" spans="1:7" x14ac:dyDescent="0.2">
      <c r="A3" s="42"/>
      <c r="B3" s="45" t="s">
        <v>62</v>
      </c>
      <c r="C3" s="46"/>
      <c r="D3" s="46"/>
      <c r="E3" s="46"/>
      <c r="F3" s="47"/>
      <c r="G3" s="89" t="s">
        <v>61</v>
      </c>
    </row>
    <row r="4" spans="1:7" ht="24.95" customHeight="1" x14ac:dyDescent="0.2">
      <c r="A4" s="43" t="s">
        <v>56</v>
      </c>
      <c r="B4" s="40" t="s">
        <v>57</v>
      </c>
      <c r="C4" s="40" t="s">
        <v>122</v>
      </c>
      <c r="D4" s="40" t="s">
        <v>58</v>
      </c>
      <c r="E4" s="40" t="s">
        <v>59</v>
      </c>
      <c r="F4" s="40" t="s">
        <v>60</v>
      </c>
      <c r="G4" s="90"/>
    </row>
    <row r="5" spans="1:7" x14ac:dyDescent="0.2">
      <c r="A5" s="44"/>
      <c r="B5" s="41">
        <v>1</v>
      </c>
      <c r="C5" s="41">
        <v>2</v>
      </c>
      <c r="D5" s="41" t="s">
        <v>123</v>
      </c>
      <c r="E5" s="41">
        <v>4</v>
      </c>
      <c r="F5" s="41">
        <v>5</v>
      </c>
      <c r="G5" s="41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133</v>
      </c>
      <c r="B7" s="5">
        <v>6836303.6200000001</v>
      </c>
      <c r="C7" s="5">
        <v>0</v>
      </c>
      <c r="D7" s="5">
        <f>B7+C7</f>
        <v>6836303.6200000001</v>
      </c>
      <c r="E7" s="5">
        <v>2828347.8</v>
      </c>
      <c r="F7" s="5">
        <v>2771117.31</v>
      </c>
      <c r="G7" s="5">
        <f>D7-E7</f>
        <v>4007955.8200000003</v>
      </c>
    </row>
    <row r="8" spans="1:7" x14ac:dyDescent="0.2">
      <c r="A8" s="51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51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51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51" t="s">
        <v>53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51" t="s">
        <v>54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51" t="s">
        <v>138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s="48" customFormat="1" x14ac:dyDescent="0.2">
      <c r="A14" s="52" t="s">
        <v>139</v>
      </c>
      <c r="B14" s="49"/>
      <c r="C14" s="49"/>
      <c r="D14" s="49"/>
      <c r="E14" s="49"/>
      <c r="F14" s="49"/>
      <c r="G14" s="49"/>
    </row>
    <row r="15" spans="1:7" x14ac:dyDescent="0.2">
      <c r="A15" s="22"/>
      <c r="B15" s="5"/>
      <c r="C15" s="5"/>
      <c r="D15" s="5"/>
      <c r="E15" s="5"/>
      <c r="F15" s="5"/>
      <c r="G15" s="5"/>
    </row>
    <row r="16" spans="1:7" x14ac:dyDescent="0.2">
      <c r="A16" s="11" t="s">
        <v>55</v>
      </c>
      <c r="B16" s="16">
        <f t="shared" ref="B16:G16" si="2">SUM(B7:B15)</f>
        <v>6836303.6200000001</v>
      </c>
      <c r="C16" s="16">
        <f t="shared" si="2"/>
        <v>0</v>
      </c>
      <c r="D16" s="16">
        <f t="shared" si="2"/>
        <v>6836303.6200000001</v>
      </c>
      <c r="E16" s="16">
        <f t="shared" si="2"/>
        <v>2828347.8</v>
      </c>
      <c r="F16" s="16">
        <f t="shared" si="2"/>
        <v>2771117.31</v>
      </c>
      <c r="G16" s="16">
        <f t="shared" si="2"/>
        <v>4007955.8200000003</v>
      </c>
    </row>
    <row r="19" spans="1:7" ht="45" customHeight="1" x14ac:dyDescent="0.2">
      <c r="A19" s="88" t="s">
        <v>135</v>
      </c>
      <c r="B19" s="86"/>
      <c r="C19" s="86"/>
      <c r="D19" s="86"/>
      <c r="E19" s="86"/>
      <c r="F19" s="86"/>
      <c r="G19" s="87"/>
    </row>
    <row r="20" spans="1:7" s="56" customFormat="1" ht="12" customHeight="1" x14ac:dyDescent="0.2">
      <c r="A20" s="61"/>
      <c r="B20" s="61"/>
      <c r="C20" s="61"/>
      <c r="D20" s="61"/>
      <c r="E20" s="61"/>
      <c r="F20" s="61"/>
      <c r="G20" s="61"/>
    </row>
    <row r="21" spans="1:7" x14ac:dyDescent="0.2">
      <c r="A21" s="53"/>
      <c r="B21" s="88" t="s">
        <v>62</v>
      </c>
      <c r="C21" s="86"/>
      <c r="D21" s="86"/>
      <c r="E21" s="86"/>
      <c r="F21" s="87"/>
      <c r="G21" s="89" t="s">
        <v>61</v>
      </c>
    </row>
    <row r="22" spans="1:7" ht="22.5" x14ac:dyDescent="0.2">
      <c r="A22" s="54" t="s">
        <v>56</v>
      </c>
      <c r="B22" s="2" t="s">
        <v>57</v>
      </c>
      <c r="C22" s="2" t="s">
        <v>122</v>
      </c>
      <c r="D22" s="2" t="s">
        <v>58</v>
      </c>
      <c r="E22" s="2" t="s">
        <v>59</v>
      </c>
      <c r="F22" s="2" t="s">
        <v>60</v>
      </c>
      <c r="G22" s="90"/>
    </row>
    <row r="23" spans="1:7" x14ac:dyDescent="0.2">
      <c r="A23" s="55"/>
      <c r="B23" s="3">
        <v>1</v>
      </c>
      <c r="C23" s="3">
        <v>2</v>
      </c>
      <c r="D23" s="3" t="s">
        <v>123</v>
      </c>
      <c r="E23" s="3">
        <v>4</v>
      </c>
      <c r="F23" s="3">
        <v>5</v>
      </c>
      <c r="G23" s="3" t="s">
        <v>124</v>
      </c>
    </row>
    <row r="24" spans="1:7" x14ac:dyDescent="0.2">
      <c r="A24" s="65"/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s="59" customFormat="1" x14ac:dyDescent="0.2">
      <c r="A25" s="66" t="s">
        <v>8</v>
      </c>
      <c r="B25" s="60"/>
      <c r="C25" s="60"/>
      <c r="D25" s="60"/>
      <c r="E25" s="60"/>
      <c r="F25" s="60"/>
      <c r="G25" s="60"/>
    </row>
    <row r="26" spans="1:7" x14ac:dyDescent="0.2">
      <c r="A26" s="66" t="s">
        <v>9</v>
      </c>
      <c r="B26" s="5">
        <v>0</v>
      </c>
      <c r="C26" s="5">
        <v>0</v>
      </c>
      <c r="D26" s="5">
        <f t="shared" ref="D26:D29" si="3">B26+C26</f>
        <v>0</v>
      </c>
      <c r="E26" s="5">
        <v>0</v>
      </c>
      <c r="F26" s="5">
        <v>0</v>
      </c>
      <c r="G26" s="5">
        <f t="shared" ref="G26:G29" si="4">D26-E26</f>
        <v>0</v>
      </c>
    </row>
    <row r="27" spans="1:7" x14ac:dyDescent="0.2">
      <c r="A27" s="66" t="s">
        <v>10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s="62" customFormat="1" x14ac:dyDescent="0.2">
      <c r="A28" s="66" t="s">
        <v>140</v>
      </c>
      <c r="B28" s="63"/>
      <c r="C28" s="63"/>
      <c r="D28" s="63"/>
      <c r="E28" s="63"/>
      <c r="F28" s="63"/>
      <c r="G28" s="63"/>
    </row>
    <row r="29" spans="1:7" x14ac:dyDescent="0.2">
      <c r="A29" s="64"/>
      <c r="B29" s="5">
        <v>0</v>
      </c>
      <c r="C29" s="5">
        <v>0</v>
      </c>
      <c r="D29" s="5">
        <f t="shared" si="3"/>
        <v>0</v>
      </c>
      <c r="E29" s="5">
        <v>0</v>
      </c>
      <c r="F29" s="5">
        <v>0</v>
      </c>
      <c r="G29" s="5">
        <f t="shared" si="4"/>
        <v>0</v>
      </c>
    </row>
    <row r="30" spans="1:7" x14ac:dyDescent="0.2">
      <c r="A30" s="69" t="s">
        <v>55</v>
      </c>
      <c r="B30" s="16">
        <f t="shared" ref="B30:G30" si="5">SUM(B24:B29)</f>
        <v>0</v>
      </c>
      <c r="C30" s="16">
        <f t="shared" si="5"/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</row>
    <row r="33" spans="1:7" ht="45" customHeight="1" x14ac:dyDescent="0.2">
      <c r="A33" s="88" t="s">
        <v>136</v>
      </c>
      <c r="B33" s="86"/>
      <c r="C33" s="86"/>
      <c r="D33" s="86"/>
      <c r="E33" s="86"/>
      <c r="F33" s="86"/>
      <c r="G33" s="87"/>
    </row>
    <row r="34" spans="1:7" x14ac:dyDescent="0.2">
      <c r="A34" s="57"/>
      <c r="B34" s="88" t="s">
        <v>62</v>
      </c>
      <c r="C34" s="86"/>
      <c r="D34" s="86"/>
      <c r="E34" s="86"/>
      <c r="F34" s="87"/>
      <c r="G34" s="89" t="s">
        <v>61</v>
      </c>
    </row>
    <row r="35" spans="1:7" ht="22.5" x14ac:dyDescent="0.2">
      <c r="A35" s="58" t="s">
        <v>56</v>
      </c>
      <c r="B35" s="2" t="s">
        <v>57</v>
      </c>
      <c r="C35" s="2" t="s">
        <v>122</v>
      </c>
      <c r="D35" s="2" t="s">
        <v>58</v>
      </c>
      <c r="E35" s="2" t="s">
        <v>59</v>
      </c>
      <c r="F35" s="2" t="s">
        <v>60</v>
      </c>
      <c r="G35" s="90"/>
    </row>
    <row r="36" spans="1:7" x14ac:dyDescent="0.2">
      <c r="A36" s="24"/>
      <c r="B36" s="3">
        <v>1</v>
      </c>
      <c r="C36" s="3">
        <v>2</v>
      </c>
      <c r="D36" s="3" t="s">
        <v>123</v>
      </c>
      <c r="E36" s="3">
        <v>4</v>
      </c>
      <c r="F36" s="3">
        <v>5</v>
      </c>
      <c r="G36" s="3" t="s">
        <v>124</v>
      </c>
    </row>
    <row r="37" spans="1:7" x14ac:dyDescent="0.2">
      <c r="A37" s="70"/>
      <c r="B37" s="5"/>
      <c r="C37" s="5"/>
      <c r="D37" s="5"/>
      <c r="E37" s="5"/>
      <c r="F37" s="5"/>
      <c r="G37" s="5"/>
    </row>
    <row r="38" spans="1:7" s="67" customFormat="1" x14ac:dyDescent="0.2">
      <c r="A38" s="71" t="s">
        <v>12</v>
      </c>
      <c r="B38" s="68">
        <v>6836303.6200000001</v>
      </c>
      <c r="C38" s="68">
        <v>0</v>
      </c>
      <c r="D38" s="68">
        <f t="shared" ref="D38" si="6">B38+C38</f>
        <v>6836303.6200000001</v>
      </c>
      <c r="E38" s="68">
        <v>2828347.8</v>
      </c>
      <c r="F38" s="68">
        <v>2771117.31</v>
      </c>
      <c r="G38" s="68">
        <f t="shared" ref="G38" si="7">D38-E38</f>
        <v>4007955.8200000003</v>
      </c>
    </row>
    <row r="39" spans="1:7" s="67" customFormat="1" x14ac:dyDescent="0.2">
      <c r="A39" s="71"/>
      <c r="B39" s="68"/>
      <c r="C39" s="68"/>
      <c r="D39" s="68"/>
      <c r="E39" s="68"/>
      <c r="F39" s="68"/>
      <c r="G39" s="68"/>
    </row>
    <row r="40" spans="1:7" x14ac:dyDescent="0.2">
      <c r="A40" s="71" t="s">
        <v>11</v>
      </c>
      <c r="B40" s="5">
        <v>0</v>
      </c>
      <c r="C40" s="5">
        <v>0</v>
      </c>
      <c r="D40" s="5">
        <f t="shared" ref="D40:D51" si="8">B40+C40</f>
        <v>0</v>
      </c>
      <c r="E40" s="5">
        <v>0</v>
      </c>
      <c r="F40" s="5">
        <v>0</v>
      </c>
      <c r="G40" s="5">
        <f t="shared" ref="G40:G51" si="9">D40-E40</f>
        <v>0</v>
      </c>
    </row>
    <row r="41" spans="1:7" s="67" customFormat="1" x14ac:dyDescent="0.2">
      <c r="A41" s="71"/>
      <c r="B41" s="68"/>
      <c r="C41" s="68"/>
      <c r="D41" s="68"/>
      <c r="E41" s="68"/>
      <c r="F41" s="68"/>
      <c r="G41" s="68"/>
    </row>
    <row r="42" spans="1:7" x14ac:dyDescent="0.2">
      <c r="A42" s="71" t="s">
        <v>13</v>
      </c>
      <c r="B42" s="5">
        <v>0</v>
      </c>
      <c r="C42" s="5">
        <v>0</v>
      </c>
      <c r="D42" s="5">
        <f t="shared" si="8"/>
        <v>0</v>
      </c>
      <c r="E42" s="5">
        <v>0</v>
      </c>
      <c r="F42" s="5">
        <v>0</v>
      </c>
      <c r="G42" s="5">
        <f t="shared" si="9"/>
        <v>0</v>
      </c>
    </row>
    <row r="43" spans="1:7" s="67" customFormat="1" x14ac:dyDescent="0.2">
      <c r="A43" s="71"/>
      <c r="B43" s="68"/>
      <c r="C43" s="68"/>
      <c r="D43" s="68"/>
      <c r="E43" s="68"/>
      <c r="F43" s="68"/>
      <c r="G43" s="68"/>
    </row>
    <row r="44" spans="1:7" x14ac:dyDescent="0.2">
      <c r="A44" s="71" t="s">
        <v>25</v>
      </c>
      <c r="B44" s="5">
        <v>0</v>
      </c>
      <c r="C44" s="5">
        <v>0</v>
      </c>
      <c r="D44" s="5">
        <f t="shared" si="8"/>
        <v>0</v>
      </c>
      <c r="E44" s="5">
        <v>0</v>
      </c>
      <c r="F44" s="5">
        <v>0</v>
      </c>
      <c r="G44" s="5">
        <f t="shared" si="9"/>
        <v>0</v>
      </c>
    </row>
    <row r="45" spans="1:7" s="67" customFormat="1" x14ac:dyDescent="0.2">
      <c r="A45" s="71"/>
      <c r="B45" s="68"/>
      <c r="C45" s="68"/>
      <c r="D45" s="68"/>
      <c r="E45" s="68"/>
      <c r="F45" s="68"/>
      <c r="G45" s="68"/>
    </row>
    <row r="46" spans="1:7" ht="11.25" customHeight="1" x14ac:dyDescent="0.2">
      <c r="A46" s="71" t="s">
        <v>26</v>
      </c>
      <c r="B46" s="5">
        <v>0</v>
      </c>
      <c r="C46" s="5">
        <v>0</v>
      </c>
      <c r="D46" s="5">
        <f t="shared" si="8"/>
        <v>0</v>
      </c>
      <c r="E46" s="5">
        <v>0</v>
      </c>
      <c r="F46" s="5">
        <v>0</v>
      </c>
      <c r="G46" s="5">
        <f t="shared" si="9"/>
        <v>0</v>
      </c>
    </row>
    <row r="47" spans="1:7" s="67" customFormat="1" ht="11.25" customHeight="1" x14ac:dyDescent="0.2">
      <c r="A47" s="71"/>
      <c r="B47" s="68"/>
      <c r="C47" s="68"/>
      <c r="D47" s="68"/>
      <c r="E47" s="68"/>
      <c r="F47" s="68"/>
      <c r="G47" s="68"/>
    </row>
    <row r="48" spans="1:7" x14ac:dyDescent="0.2">
      <c r="A48" s="71" t="s">
        <v>141</v>
      </c>
      <c r="B48" s="5">
        <v>0</v>
      </c>
      <c r="C48" s="5">
        <v>0</v>
      </c>
      <c r="D48" s="5">
        <f t="shared" si="8"/>
        <v>0</v>
      </c>
      <c r="E48" s="5">
        <v>0</v>
      </c>
      <c r="F48" s="5">
        <v>0</v>
      </c>
      <c r="G48" s="5">
        <f t="shared" si="9"/>
        <v>0</v>
      </c>
    </row>
    <row r="49" spans="1:7" s="67" customFormat="1" x14ac:dyDescent="0.2">
      <c r="A49" s="71"/>
      <c r="B49" s="68"/>
      <c r="C49" s="68"/>
      <c r="D49" s="68"/>
      <c r="E49" s="68"/>
      <c r="F49" s="68"/>
      <c r="G49" s="68"/>
    </row>
    <row r="50" spans="1:7" s="67" customFormat="1" x14ac:dyDescent="0.2">
      <c r="A50" s="71" t="s">
        <v>14</v>
      </c>
      <c r="B50" s="68"/>
      <c r="C50" s="68"/>
      <c r="D50" s="68"/>
      <c r="E50" s="68"/>
      <c r="F50" s="68"/>
      <c r="G50" s="68"/>
    </row>
    <row r="51" spans="1:7" x14ac:dyDescent="0.2">
      <c r="A51" s="72"/>
      <c r="B51" s="5">
        <v>0</v>
      </c>
      <c r="C51" s="5">
        <v>0</v>
      </c>
      <c r="D51" s="5">
        <f t="shared" si="8"/>
        <v>0</v>
      </c>
      <c r="E51" s="5">
        <v>0</v>
      </c>
      <c r="F51" s="5">
        <v>0</v>
      </c>
      <c r="G51" s="5">
        <f t="shared" si="9"/>
        <v>0</v>
      </c>
    </row>
    <row r="52" spans="1:7" x14ac:dyDescent="0.2">
      <c r="A52" s="73" t="s">
        <v>55</v>
      </c>
      <c r="B52" s="16">
        <f t="shared" ref="B52:G52" si="10">SUM(B37:B51)</f>
        <v>6836303.6200000001</v>
      </c>
      <c r="C52" s="16">
        <f t="shared" si="10"/>
        <v>0</v>
      </c>
      <c r="D52" s="16">
        <f t="shared" si="10"/>
        <v>6836303.6200000001</v>
      </c>
      <c r="E52" s="16">
        <f t="shared" si="10"/>
        <v>2828347.8</v>
      </c>
      <c r="F52" s="16">
        <f t="shared" si="10"/>
        <v>2771117.31</v>
      </c>
      <c r="G52" s="16">
        <f t="shared" si="10"/>
        <v>4007955.8200000003</v>
      </c>
    </row>
    <row r="54" spans="1:7" x14ac:dyDescent="0.2">
      <c r="A54" s="1" t="s">
        <v>125</v>
      </c>
    </row>
  </sheetData>
  <sheetProtection formatCells="0" formatColumns="0" formatRows="0" insertRows="0" deleteRows="0" autoFilter="0"/>
  <mergeCells count="8">
    <mergeCell ref="A1:G1"/>
    <mergeCell ref="A19:G19"/>
    <mergeCell ref="G3:G4"/>
    <mergeCell ref="B34:F34"/>
    <mergeCell ref="G34:G35"/>
    <mergeCell ref="B21:F21"/>
    <mergeCell ref="G21:G22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ignoredErrors>
    <ignoredError sqref="A1:G1 A15:G19 A6:G7 B8:G13 B29:G29 B21:G23 B24:G24 B26:G27" unlockedFormula="1"/>
    <ignoredError sqref="A31:G32 B52:G52 B34:G34 B35:G35 B33:G33 B30:G30 A36:G36 B40:G40 B42:G42 B44:G44 B46:G46 B48:G48 B51:G51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showZeros="0" tabSelected="1" workbookViewId="0">
      <selection activeCell="A9" sqref="A9:G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88" t="s">
        <v>137</v>
      </c>
      <c r="B1" s="86"/>
      <c r="C1" s="86"/>
      <c r="D1" s="86"/>
      <c r="E1" s="86"/>
      <c r="F1" s="86"/>
      <c r="G1" s="87"/>
    </row>
    <row r="2" spans="1:7" x14ac:dyDescent="0.2">
      <c r="A2" s="75"/>
      <c r="B2" s="88" t="s">
        <v>62</v>
      </c>
      <c r="C2" s="86"/>
      <c r="D2" s="86"/>
      <c r="E2" s="86"/>
      <c r="F2" s="87"/>
      <c r="G2" s="89" t="s">
        <v>61</v>
      </c>
    </row>
    <row r="3" spans="1:7" ht="24.95" customHeight="1" x14ac:dyDescent="0.2">
      <c r="A3" s="76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90"/>
    </row>
    <row r="4" spans="1:7" x14ac:dyDescent="0.2">
      <c r="A4" s="77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s="74" customFormat="1" x14ac:dyDescent="0.2">
      <c r="A5" s="81"/>
      <c r="B5" s="79"/>
      <c r="C5" s="79"/>
      <c r="D5" s="79"/>
      <c r="E5" s="79"/>
      <c r="F5" s="79"/>
      <c r="G5" s="79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3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3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82" t="s">
        <v>142</v>
      </c>
      <c r="B9" s="83"/>
      <c r="C9" s="83"/>
      <c r="D9" s="83"/>
      <c r="E9" s="83"/>
      <c r="F9" s="83"/>
      <c r="G9" s="83"/>
    </row>
    <row r="10" spans="1:7" x14ac:dyDescent="0.2">
      <c r="A10" s="23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3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3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3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3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s="78" customFormat="1" x14ac:dyDescent="0.2">
      <c r="A15" s="82"/>
      <c r="B15" s="80"/>
      <c r="C15" s="80"/>
      <c r="D15" s="80"/>
      <c r="E15" s="80"/>
      <c r="F15" s="80"/>
      <c r="G15" s="80"/>
    </row>
    <row r="16" spans="1:7" x14ac:dyDescent="0.2">
      <c r="A16" s="8" t="s">
        <v>19</v>
      </c>
      <c r="B16" s="13">
        <f t="shared" ref="B16:G16" si="3">SUM(B17:B23)</f>
        <v>6836303.6200000001</v>
      </c>
      <c r="C16" s="13">
        <f t="shared" si="3"/>
        <v>0</v>
      </c>
      <c r="D16" s="13">
        <f t="shared" si="3"/>
        <v>6836303.6200000001</v>
      </c>
      <c r="E16" s="13">
        <f t="shared" si="3"/>
        <v>2828347.8</v>
      </c>
      <c r="F16" s="13">
        <f t="shared" si="3"/>
        <v>2771117.31</v>
      </c>
      <c r="G16" s="13">
        <f t="shared" si="3"/>
        <v>4007955.8200000003</v>
      </c>
    </row>
    <row r="17" spans="1:7" x14ac:dyDescent="0.2">
      <c r="A17" s="23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3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3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3" t="s">
        <v>43</v>
      </c>
      <c r="B20" s="5">
        <v>6836303.6200000001</v>
      </c>
      <c r="C20" s="5">
        <v>0</v>
      </c>
      <c r="D20" s="5">
        <f t="shared" si="5"/>
        <v>6836303.6200000001</v>
      </c>
      <c r="E20" s="5">
        <v>2828347.8</v>
      </c>
      <c r="F20" s="5">
        <v>2771117.31</v>
      </c>
      <c r="G20" s="5">
        <f t="shared" si="4"/>
        <v>4007955.8200000003</v>
      </c>
    </row>
    <row r="21" spans="1:7" x14ac:dyDescent="0.2">
      <c r="A21" s="23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3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3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s="78" customFormat="1" x14ac:dyDescent="0.2">
      <c r="A24" s="82"/>
      <c r="B24" s="80"/>
      <c r="C24" s="80"/>
      <c r="D24" s="80"/>
      <c r="E24" s="80"/>
      <c r="F24" s="80"/>
      <c r="G24" s="80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3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3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3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3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3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3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3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3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3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s="78" customFormat="1" x14ac:dyDescent="0.2">
      <c r="A35" s="82"/>
      <c r="B35" s="80"/>
      <c r="C35" s="80"/>
      <c r="D35" s="80"/>
      <c r="E35" s="80"/>
      <c r="F35" s="80"/>
      <c r="G35" s="80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3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3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3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3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s="78" customFormat="1" x14ac:dyDescent="0.2">
      <c r="A41" s="84"/>
      <c r="B41" s="83"/>
      <c r="C41" s="83"/>
      <c r="D41" s="83"/>
      <c r="E41" s="83"/>
      <c r="F41" s="83"/>
      <c r="G41" s="83"/>
    </row>
    <row r="42" spans="1:7" x14ac:dyDescent="0.2">
      <c r="A42" s="85" t="s">
        <v>55</v>
      </c>
      <c r="B42" s="16">
        <f t="shared" ref="B42:G42" si="12">SUM(B36+B25+B16+B6)</f>
        <v>6836303.6200000001</v>
      </c>
      <c r="C42" s="16">
        <f t="shared" si="12"/>
        <v>0</v>
      </c>
      <c r="D42" s="16">
        <f t="shared" si="12"/>
        <v>6836303.6200000001</v>
      </c>
      <c r="E42" s="16">
        <f t="shared" si="12"/>
        <v>2828347.8</v>
      </c>
      <c r="F42" s="16">
        <f t="shared" si="12"/>
        <v>2771117.31</v>
      </c>
      <c r="G42" s="16">
        <f t="shared" si="12"/>
        <v>4007955.8200000003</v>
      </c>
    </row>
    <row r="44" spans="1:7" x14ac:dyDescent="0.2">
      <c r="A44" s="1" t="s">
        <v>125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ignoredErrors>
    <ignoredError sqref="A1:G1 B42:G42 A36:C36 A6:G8 B2:G4 A14:C14 A16:C23 A25:C34 A37:G40 A10:G13" unlockedFormula="1"/>
    <ignoredError sqref="D36:G36 D14:G14 D16:G23 D25:G34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JULY HERNANDEZ SALAZ</cp:lastModifiedBy>
  <cp:lastPrinted>2018-07-14T22:21:14Z</cp:lastPrinted>
  <dcterms:created xsi:type="dcterms:W3CDTF">2014-02-10T03:37:14Z</dcterms:created>
  <dcterms:modified xsi:type="dcterms:W3CDTF">2023-08-04T18:04:04Z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