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<sst xmlns="http://schemas.openxmlformats.org/spreadsheetml/2006/main" count="203" uniqueCount="142">
  <si>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</si>
  <si>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</si>
  <si>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</si>
  <si>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</si>
  <si>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</si>
  <si>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</si>
  <si>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</si>
  <si>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</si>
  <si>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</si>
  <si>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</si>
  <si>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</si>
  <si>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</si>
  <si>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</si>
  <si>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</si>
  <si>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</si>
  <si>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</si>
  <si>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</si>
  <si>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</si>
  <si>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</si>
  <si>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</si>
  <si>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</si>
  <si>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</si>
  <si>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</si>
  <si>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</si>
  <si>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</si>
  <si>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</si>
  <si>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</si>
  <si>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</si>
  <si>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</si>
  <si>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</si>
  <si>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</si>
  <si>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</si>
  <si>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</si>
  <si>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</si>
  <si>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</si>
  <si>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</si>
  <si>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</si>
  <si>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</si>
  <si>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</si>
  <si>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</si>
  <si>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</si>
  <si>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</si>
  <si>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</si>
  <si>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</si>
  <si>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</si>
  <si>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</si>
  <si>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</si>
  <si>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</si>
  <si>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</si>
  <si>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</si>
  <si>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</si>
  <si>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</si>
  <si>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</si>
  <si>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</si>
  <si>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</si>
  <si>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</si>
  <si>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</si>
  <si>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</si>
  <si>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</si>
  <si>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</si>
  <si>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</si>
  <si>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</si>
  <si>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</si>
  <si>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</si>
  <si>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</si>
  <si>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</si>
  <si>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</si>
  <si>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</si>
  <si>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</si>
  <si>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</si>
  <si>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</si>
  <si>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</si>
  <si>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</si>
  <si>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</si>
  <si>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</si>
  <si>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</si>
  <si>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</si>
  <si>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</si>
  <si>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</si>
  <si>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</si>
  <si>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</si>
  <si>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</si>
  <si>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</si>
  <si>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</si>
  <si>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</si>
  <si>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</si>
  <si>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</si>
  <si>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</si>
  <si>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</si>
  <si>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</si>
  <si>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</si>
  <si>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</si>
  <si>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</si>
  <si>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</si>
  <si>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</si>
  <si>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</si>
  <si>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</si>
  <si>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</si>
  <si>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</si>
  <si>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</si>
  <si>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</si>
  <si>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</si>
  <si>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</si>
  <si>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</si>
  <si>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</si>
  <si>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</si>
  <si>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</si>
  <si>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</si>
  <si>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</si>
  <si>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</si>
  <si>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</si>
  <si>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</si>
  <si>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</si>
  <si>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</si>
  <si>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</si>
  <si>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</si>
  <si>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</si>
  <si>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</si>
  <si>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</si>
  <si>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</si>
  <si>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</si>
  <si>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</si>
  <si>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</si>
  <si>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</si>
  <si>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</si>
  <si>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</si>
  <si>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</si>
  <si>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</si>
  <si>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</si>
  <si>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</si>
  <si>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</si>
  <si>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</si>
  <si>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</si>
  <si>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</si>
  <si>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</si>
  <si>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Patronato Pro Construcción y Administración del Parque Xochipilli de Celaya, Gto.
Estado Analítico del Ejercicio del Presupuesto de Egresos
Clasificación por Objeto del Gasto (Capítulo y Concepto)
Del 1 de Enero al 31 de Diciembre de 2022</t>
  </si>
  <si>
    <t>Patronato Pro Construcción y Administración del Parque Xochipilli de Celaya, Gto.
Estado Analítico del Ejercicio del Presupuesto de Egresos
Clasificación Económica (por Tipo de Gasto)
Del 1 de Enero al 31 de Diciembre de 2022</t>
  </si>
  <si>
    <t>31120-9001 PATRONATO PARQUE XOCHIPILLI</t>
  </si>
  <si>
    <t>Patronato Pro Construcción y Administración del Parque Xochipilli de Celaya, Gto.
Estado Analítico del Ejercicio del Presupuesto de Egresos
Clasificación Administrativa
Del 1 de Enero al 31 de Diciembre de 2022</t>
  </si>
  <si>
    <t>Patronato Pro Construcción y Administración del Parque Xochipilli de Celaya, Gto.
Estado Analítico del Ejercicio del Presupuesto de Egresos
Clasificación Administrativa (Poderes)
Del 1 de Enero al 31 de Diciembre de 2022</t>
  </si>
  <si>
    <t>Patronato Pro Construcción y Administración del Parque Xochipilli de Celaya, Gto.
Estado Analítico del Ejercicio del Presupuesto de Egresos
Clasificación Administrativa (Sector Paraestatal)
Del 1 de Enero al 31 de Diciembre de 2022</t>
  </si>
  <si>
    <t>Patronato Pro Construcción y Administración del Parque Xochipilli de Celaya,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</si>
</sst>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6" t="s">
        <v>64</v>
      </c>
      <c r="B5" s="4"/>
      <c r="C5" s="31">
        <f>SUM(C6:C12)</f>
        <v>5052583.51</v>
      </c>
      <c r="D5" s="31">
        <f>SUM(D6:D12)</f>
        <v>392535</v>
      </c>
      <c r="E5" s="31">
        <f>C5+D5</f>
        <v>5445118.5099999998</v>
      </c>
      <c r="F5" s="31">
        <f>SUM(F6:F12)</f>
        <v>4594450.5100000007</v>
      </c>
      <c r="G5" s="31">
        <f>SUM(G6:G12)</f>
        <v>4594450.5100000007</v>
      </c>
      <c r="H5" s="31">
        <f>E5-F5</f>
        <v>850667.99999999907</v>
      </c>
    </row>
    <row r="6" spans="1:8" x14ac:dyDescent="0.2">
      <c r="A6" s="25">
        <v>1100</v>
      </c>
      <c r="B6" s="8" t="s">
        <v>73</v>
      </c>
      <c r="C6" s="10">
        <v>3233085.12</v>
      </c>
      <c r="D6" s="10">
        <v>-17660.2</v>
      </c>
      <c r="E6" s="10">
        <f t="shared" ref="E6:E69" si="0">C6+D6</f>
        <v>3215424.92</v>
      </c>
      <c r="F6" s="10">
        <v>2768344.14</v>
      </c>
      <c r="G6" s="10">
        <v>2768344.14</v>
      </c>
      <c r="H6" s="10">
        <f t="shared" ref="H6:H69" si="1">E6-F6</f>
        <v>447080.7799999998</v>
      </c>
    </row>
    <row r="7" spans="1:8" x14ac:dyDescent="0.2">
      <c r="A7" s="25">
        <v>1200</v>
      </c>
      <c r="B7" s="8" t="s">
        <v>74</v>
      </c>
      <c r="C7" s="10">
        <v>67220</v>
      </c>
      <c r="D7" s="10">
        <v>143000</v>
      </c>
      <c r="E7" s="10">
        <f t="shared" si="0"/>
        <v>210220</v>
      </c>
      <c r="F7" s="10">
        <v>153415.91</v>
      </c>
      <c r="G7" s="10">
        <v>153415.91</v>
      </c>
      <c r="H7" s="10">
        <f t="shared" si="1"/>
        <v>56804.09</v>
      </c>
    </row>
    <row r="8" spans="1:8" x14ac:dyDescent="0.2">
      <c r="A8" s="25">
        <v>1300</v>
      </c>
      <c r="B8" s="8" t="s">
        <v>75</v>
      </c>
      <c r="C8" s="10">
        <v>828278.39</v>
      </c>
      <c r="D8" s="10">
        <v>140021.4</v>
      </c>
      <c r="E8" s="10">
        <f t="shared" si="0"/>
        <v>968299.79</v>
      </c>
      <c r="F8" s="10">
        <v>871766.16</v>
      </c>
      <c r="G8" s="10">
        <v>871766.16</v>
      </c>
      <c r="H8" s="10">
        <f t="shared" si="1"/>
        <v>96533.63</v>
      </c>
    </row>
    <row r="9" spans="1:8" x14ac:dyDescent="0.2">
      <c r="A9" s="25">
        <v>1400</v>
      </c>
      <c r="B9" s="8" t="s">
        <v>34</v>
      </c>
      <c r="C9" s="10">
        <v>924000</v>
      </c>
      <c r="D9" s="10">
        <v>-37465</v>
      </c>
      <c r="E9" s="10">
        <f t="shared" si="0"/>
        <v>886535</v>
      </c>
      <c r="F9" s="10">
        <v>636285.5</v>
      </c>
      <c r="G9" s="10">
        <v>636285.5</v>
      </c>
      <c r="H9" s="10">
        <f t="shared" si="1"/>
        <v>250249.5</v>
      </c>
    </row>
    <row r="10" spans="1:8" x14ac:dyDescent="0.2">
      <c r="A10" s="25">
        <v>1500</v>
      </c>
      <c r="B10" s="8" t="s">
        <v>76</v>
      </c>
      <c r="C10" s="10">
        <v>0</v>
      </c>
      <c r="D10" s="10">
        <v>164638.79999999999</v>
      </c>
      <c r="E10" s="10">
        <f t="shared" si="0"/>
        <v>164638.79999999999</v>
      </c>
      <c r="F10" s="10">
        <v>164638.79999999999</v>
      </c>
      <c r="G10" s="10">
        <v>164638.79999999999</v>
      </c>
      <c r="H10" s="10">
        <f t="shared" si="1"/>
        <v>0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77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65</v>
      </c>
      <c r="B13" s="4"/>
      <c r="C13" s="32">
        <f>SUM(C14:C22)</f>
        <v>671440</v>
      </c>
      <c r="D13" s="32">
        <f>SUM(D14:D22)</f>
        <v>230811.51</v>
      </c>
      <c r="E13" s="32">
        <f t="shared" si="0"/>
        <v>902251.51</v>
      </c>
      <c r="F13" s="32">
        <f>SUM(F14:F22)</f>
        <v>590227.54</v>
      </c>
      <c r="G13" s="32">
        <f>SUM(G14:G22)</f>
        <v>590227.54</v>
      </c>
      <c r="H13" s="32">
        <f t="shared" si="1"/>
        <v>312023.96999999997</v>
      </c>
    </row>
    <row r="14" spans="1:8" x14ac:dyDescent="0.2">
      <c r="A14" s="25">
        <v>2100</v>
      </c>
      <c r="B14" s="8" t="s">
        <v>78</v>
      </c>
      <c r="C14" s="10">
        <v>134940</v>
      </c>
      <c r="D14" s="10">
        <v>-4852.96</v>
      </c>
      <c r="E14" s="10">
        <f t="shared" si="0"/>
        <v>130087.03999999999</v>
      </c>
      <c r="F14" s="10">
        <v>108231.64</v>
      </c>
      <c r="G14" s="10">
        <v>108231.64</v>
      </c>
      <c r="H14" s="10">
        <f t="shared" si="1"/>
        <v>21855.399999999994</v>
      </c>
    </row>
    <row r="15" spans="1:8" x14ac:dyDescent="0.2">
      <c r="A15" s="25">
        <v>2200</v>
      </c>
      <c r="B15" s="8" t="s">
        <v>79</v>
      </c>
      <c r="C15" s="10">
        <v>78400</v>
      </c>
      <c r="D15" s="10">
        <v>20000</v>
      </c>
      <c r="E15" s="10">
        <f t="shared" si="0"/>
        <v>98400</v>
      </c>
      <c r="F15" s="10">
        <v>43861.67</v>
      </c>
      <c r="G15" s="10">
        <v>43861.67</v>
      </c>
      <c r="H15" s="10">
        <f t="shared" si="1"/>
        <v>54538.33</v>
      </c>
    </row>
    <row r="16" spans="1:8" x14ac:dyDescent="0.2">
      <c r="A16" s="25">
        <v>2300</v>
      </c>
      <c r="B16" s="8" t="s">
        <v>80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81</v>
      </c>
      <c r="C17" s="10">
        <v>139500</v>
      </c>
      <c r="D17" s="10">
        <v>165674.12</v>
      </c>
      <c r="E17" s="10">
        <f t="shared" si="0"/>
        <v>305174.12</v>
      </c>
      <c r="F17" s="10">
        <v>197377.06</v>
      </c>
      <c r="G17" s="10">
        <v>223373.66</v>
      </c>
      <c r="H17" s="10">
        <f t="shared" si="1"/>
        <v>107797.06</v>
      </c>
    </row>
    <row r="18" spans="1:8" x14ac:dyDescent="0.2">
      <c r="A18" s="25">
        <v>2500</v>
      </c>
      <c r="B18" s="8" t="s">
        <v>82</v>
      </c>
      <c r="C18" s="10">
        <v>48800</v>
      </c>
      <c r="D18" s="10">
        <v>-150</v>
      </c>
      <c r="E18" s="10">
        <f t="shared" si="0"/>
        <v>48650</v>
      </c>
      <c r="F18" s="10">
        <v>21758.23</v>
      </c>
      <c r="G18" s="10">
        <v>21758.23</v>
      </c>
      <c r="H18" s="10">
        <f t="shared" si="1"/>
        <v>26891.77</v>
      </c>
    </row>
    <row r="19" spans="1:8" x14ac:dyDescent="0.2">
      <c r="A19" s="25">
        <v>2600</v>
      </c>
      <c r="B19" s="8" t="s">
        <v>83</v>
      </c>
      <c r="C19" s="10">
        <v>54000</v>
      </c>
      <c r="D19" s="10">
        <v>0</v>
      </c>
      <c r="E19" s="10">
        <f t="shared" si="0"/>
        <v>54000</v>
      </c>
      <c r="F19" s="10">
        <v>54000</v>
      </c>
      <c r="G19" s="10">
        <v>54000</v>
      </c>
      <c r="H19" s="10">
        <f t="shared" si="1"/>
        <v>0</v>
      </c>
    </row>
    <row r="20" spans="1:8" x14ac:dyDescent="0.2">
      <c r="A20" s="25">
        <v>2700</v>
      </c>
      <c r="B20" s="8" t="s">
        <v>84</v>
      </c>
      <c r="C20" s="10">
        <v>157900</v>
      </c>
      <c r="D20" s="10">
        <v>-19800</v>
      </c>
      <c r="E20" s="10">
        <f t="shared" si="0"/>
        <v>138100</v>
      </c>
      <c r="F20" s="10">
        <v>95315.75</v>
      </c>
      <c r="G20" s="10">
        <v>69319.149999999994</v>
      </c>
      <c r="H20" s="10">
        <f t="shared" si="1"/>
        <v>42784.25</v>
      </c>
    </row>
    <row r="21" spans="1:8" x14ac:dyDescent="0.2">
      <c r="A21" s="25">
        <v>2800</v>
      </c>
      <c r="B21" s="8" t="s">
        <v>85</v>
      </c>
      <c r="C21" s="10">
        <v>2000</v>
      </c>
      <c r="D21" s="10">
        <v>0</v>
      </c>
      <c r="E21" s="10">
        <f t="shared" si="0"/>
        <v>2000</v>
      </c>
      <c r="F21" s="10">
        <v>0</v>
      </c>
      <c r="G21" s="10">
        <v>0</v>
      </c>
      <c r="H21" s="10">
        <f t="shared" si="1"/>
        <v>2000</v>
      </c>
    </row>
    <row r="22" spans="1:8" x14ac:dyDescent="0.2">
      <c r="A22" s="25">
        <v>2900</v>
      </c>
      <c r="B22" s="8" t="s">
        <v>86</v>
      </c>
      <c r="C22" s="10">
        <v>55900</v>
      </c>
      <c r="D22" s="10">
        <v>69940.350000000006</v>
      </c>
      <c r="E22" s="10">
        <f t="shared" si="0"/>
        <v>125840.35</v>
      </c>
      <c r="F22" s="10">
        <v>69683.19</v>
      </c>
      <c r="G22" s="10">
        <v>69683.19</v>
      </c>
      <c r="H22" s="10">
        <f t="shared" si="1"/>
        <v>56157.16</v>
      </c>
    </row>
    <row r="23" spans="1:8" x14ac:dyDescent="0.2">
      <c r="A23" s="26" t="s">
        <v>66</v>
      </c>
      <c r="B23" s="4"/>
      <c r="C23" s="32">
        <f>SUM(C24:C32)</f>
        <v>852800</v>
      </c>
      <c r="D23" s="32">
        <f>SUM(D24:D32)</f>
        <v>626904.15</v>
      </c>
      <c r="E23" s="32">
        <f t="shared" si="0"/>
        <v>1479704.15</v>
      </c>
      <c r="F23" s="32">
        <f>SUM(F24:F32)</f>
        <v>1166011.75</v>
      </c>
      <c r="G23" s="32">
        <f>SUM(G24:G32)</f>
        <v>1166011.75</v>
      </c>
      <c r="H23" s="32">
        <f t="shared" si="1"/>
        <v>313692.39999999991</v>
      </c>
    </row>
    <row r="24" spans="1:8" x14ac:dyDescent="0.2">
      <c r="A24" s="25">
        <v>3100</v>
      </c>
      <c r="B24" s="8" t="s">
        <v>87</v>
      </c>
      <c r="C24" s="10">
        <v>372400</v>
      </c>
      <c r="D24" s="10">
        <v>123929.2</v>
      </c>
      <c r="E24" s="10">
        <f t="shared" si="0"/>
        <v>496329.2</v>
      </c>
      <c r="F24" s="10">
        <v>355597.13</v>
      </c>
      <c r="G24" s="10">
        <v>355597.13</v>
      </c>
      <c r="H24" s="10">
        <f t="shared" si="1"/>
        <v>140732.07</v>
      </c>
    </row>
    <row r="25" spans="1:8" x14ac:dyDescent="0.2">
      <c r="A25" s="25">
        <v>3200</v>
      </c>
      <c r="B25" s="8" t="s">
        <v>88</v>
      </c>
      <c r="C25" s="10">
        <v>56000</v>
      </c>
      <c r="D25" s="10">
        <v>-9000</v>
      </c>
      <c r="E25" s="10">
        <f t="shared" si="0"/>
        <v>47000</v>
      </c>
      <c r="F25" s="10">
        <v>14609.68</v>
      </c>
      <c r="G25" s="10">
        <v>14609.68</v>
      </c>
      <c r="H25" s="10">
        <f t="shared" si="1"/>
        <v>32390.32</v>
      </c>
    </row>
    <row r="26" spans="1:8" x14ac:dyDescent="0.2">
      <c r="A26" s="25">
        <v>3300</v>
      </c>
      <c r="B26" s="8" t="s">
        <v>89</v>
      </c>
      <c r="C26" s="10">
        <v>177240</v>
      </c>
      <c r="D26" s="10">
        <v>-25000</v>
      </c>
      <c r="E26" s="10">
        <f t="shared" si="0"/>
        <v>152240</v>
      </c>
      <c r="F26" s="10">
        <v>118175.19</v>
      </c>
      <c r="G26" s="10">
        <v>118175.19</v>
      </c>
      <c r="H26" s="10">
        <f t="shared" si="1"/>
        <v>34064.81</v>
      </c>
    </row>
    <row r="27" spans="1:8" x14ac:dyDescent="0.2">
      <c r="A27" s="25">
        <v>3400</v>
      </c>
      <c r="B27" s="8" t="s">
        <v>90</v>
      </c>
      <c r="C27" s="10">
        <v>17100</v>
      </c>
      <c r="D27" s="10">
        <v>20000</v>
      </c>
      <c r="E27" s="10">
        <f t="shared" si="0"/>
        <v>37100</v>
      </c>
      <c r="F27" s="10">
        <v>12061.08</v>
      </c>
      <c r="G27" s="10">
        <v>12061.08</v>
      </c>
      <c r="H27" s="10">
        <f t="shared" si="1"/>
        <v>25038.92</v>
      </c>
    </row>
    <row r="28" spans="1:8" x14ac:dyDescent="0.2">
      <c r="A28" s="25">
        <v>3500</v>
      </c>
      <c r="B28" s="8" t="s">
        <v>91</v>
      </c>
      <c r="C28" s="10">
        <v>57500</v>
      </c>
      <c r="D28" s="10">
        <v>495609.95</v>
      </c>
      <c r="E28" s="10">
        <f t="shared" si="0"/>
        <v>553109.94999999995</v>
      </c>
      <c r="F28" s="10">
        <v>535262.35</v>
      </c>
      <c r="G28" s="10">
        <v>535262.35</v>
      </c>
      <c r="H28" s="10">
        <f t="shared" si="1"/>
        <v>17847.599999999977</v>
      </c>
    </row>
    <row r="29" spans="1:8" x14ac:dyDescent="0.2">
      <c r="A29" s="25">
        <v>3600</v>
      </c>
      <c r="B29" s="8" t="s">
        <v>92</v>
      </c>
      <c r="C29" s="10">
        <v>33860</v>
      </c>
      <c r="D29" s="10">
        <v>-5000</v>
      </c>
      <c r="E29" s="10">
        <f t="shared" si="0"/>
        <v>28860</v>
      </c>
      <c r="F29" s="10">
        <v>6649.28</v>
      </c>
      <c r="G29" s="10">
        <v>6649.28</v>
      </c>
      <c r="H29" s="10">
        <f t="shared" si="1"/>
        <v>22210.720000000001</v>
      </c>
    </row>
    <row r="30" spans="1:8" x14ac:dyDescent="0.2">
      <c r="A30" s="25">
        <v>3700</v>
      </c>
      <c r="B30" s="8" t="s">
        <v>93</v>
      </c>
      <c r="C30" s="10">
        <v>7300</v>
      </c>
      <c r="D30" s="10">
        <v>-1100</v>
      </c>
      <c r="E30" s="10">
        <f t="shared" si="0"/>
        <v>6200</v>
      </c>
      <c r="F30" s="10">
        <v>4621.49</v>
      </c>
      <c r="G30" s="10">
        <v>4621.49</v>
      </c>
      <c r="H30" s="10">
        <f t="shared" si="1"/>
        <v>1578.5100000000002</v>
      </c>
    </row>
    <row r="31" spans="1:8" x14ac:dyDescent="0.2">
      <c r="A31" s="25">
        <v>3800</v>
      </c>
      <c r="B31" s="8" t="s">
        <v>94</v>
      </c>
      <c r="C31" s="10">
        <v>39500</v>
      </c>
      <c r="D31" s="10">
        <v>20000</v>
      </c>
      <c r="E31" s="10">
        <f t="shared" si="0"/>
        <v>59500</v>
      </c>
      <c r="F31" s="10">
        <v>25278</v>
      </c>
      <c r="G31" s="10">
        <v>25278</v>
      </c>
      <c r="H31" s="10">
        <f t="shared" si="1"/>
        <v>34222</v>
      </c>
    </row>
    <row r="32" spans="1:8" x14ac:dyDescent="0.2">
      <c r="A32" s="25">
        <v>3900</v>
      </c>
      <c r="B32" s="8" t="s">
        <v>18</v>
      </c>
      <c r="C32" s="10">
        <v>91900</v>
      </c>
      <c r="D32" s="10">
        <v>7465</v>
      </c>
      <c r="E32" s="10">
        <f t="shared" si="0"/>
        <v>99365</v>
      </c>
      <c r="F32" s="10">
        <v>93757.55</v>
      </c>
      <c r="G32" s="10">
        <v>93757.55</v>
      </c>
      <c r="H32" s="10">
        <f t="shared" si="1"/>
        <v>5607.4499999999971</v>
      </c>
    </row>
    <row r="33" spans="1:8" x14ac:dyDescent="0.2">
      <c r="A33" s="26" t="s">
        <v>67</v>
      </c>
      <c r="B33" s="4"/>
      <c r="C33" s="32">
        <f>SUM(C34:C42)</f>
        <v>0</v>
      </c>
      <c r="D33" s="32">
        <f>SUM(D34:D42)</f>
        <v>0</v>
      </c>
      <c r="E33" s="32">
        <f t="shared" si="0"/>
        <v>0</v>
      </c>
      <c r="F33" s="32">
        <f>SUM(F34:F42)</f>
        <v>0</v>
      </c>
      <c r="G33" s="32">
        <f>SUM(G34:G42)</f>
        <v>0</v>
      </c>
      <c r="H33" s="32">
        <f t="shared" si="1"/>
        <v>0</v>
      </c>
    </row>
    <row r="34" spans="1:8" x14ac:dyDescent="0.2">
      <c r="A34" s="25">
        <v>4100</v>
      </c>
      <c r="B34" s="8" t="s">
        <v>95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96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97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98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99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100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101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68</v>
      </c>
      <c r="B43" s="4"/>
      <c r="C43" s="32">
        <f>SUM(C44:C52)</f>
        <v>64000</v>
      </c>
      <c r="D43" s="32">
        <f>SUM(D44:D52)</f>
        <v>261925.34</v>
      </c>
      <c r="E43" s="32">
        <f t="shared" si="0"/>
        <v>325925.33999999997</v>
      </c>
      <c r="F43" s="32">
        <f>SUM(F44:F52)</f>
        <v>276925.33999999997</v>
      </c>
      <c r="G43" s="32">
        <f>SUM(G44:G52)</f>
        <v>276925.33999999997</v>
      </c>
      <c r="H43" s="32">
        <f t="shared" si="1"/>
        <v>49000</v>
      </c>
    </row>
    <row r="44" spans="1:8" x14ac:dyDescent="0.2">
      <c r="A44" s="25">
        <v>5100</v>
      </c>
      <c r="B44" s="8" t="s">
        <v>102</v>
      </c>
      <c r="C44" s="10">
        <v>20000</v>
      </c>
      <c r="D44" s="10">
        <v>136236.57</v>
      </c>
      <c r="E44" s="10">
        <f t="shared" si="0"/>
        <v>156236.57</v>
      </c>
      <c r="F44" s="10">
        <v>136236.57</v>
      </c>
      <c r="G44" s="10">
        <v>136236.57</v>
      </c>
      <c r="H44" s="10">
        <f t="shared" si="1"/>
        <v>20000</v>
      </c>
    </row>
    <row r="45" spans="1:8" x14ac:dyDescent="0.2">
      <c r="A45" s="25">
        <v>5200</v>
      </c>
      <c r="B45" s="8" t="s">
        <v>103</v>
      </c>
      <c r="C45" s="10">
        <v>0</v>
      </c>
      <c r="D45" s="10">
        <v>72894.8</v>
      </c>
      <c r="E45" s="10">
        <f t="shared" si="0"/>
        <v>72894.8</v>
      </c>
      <c r="F45" s="10">
        <v>72894.8</v>
      </c>
      <c r="G45" s="10">
        <v>72894.8</v>
      </c>
      <c r="H45" s="10">
        <f t="shared" si="1"/>
        <v>0</v>
      </c>
    </row>
    <row r="46" spans="1:8" x14ac:dyDescent="0.2">
      <c r="A46" s="25">
        <v>5300</v>
      </c>
      <c r="B46" s="8" t="s">
        <v>104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105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106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107</v>
      </c>
      <c r="C49" s="10">
        <v>44000</v>
      </c>
      <c r="D49" s="10">
        <v>52793.97</v>
      </c>
      <c r="E49" s="10">
        <f t="shared" si="0"/>
        <v>96793.97</v>
      </c>
      <c r="F49" s="10">
        <v>67793.97</v>
      </c>
      <c r="G49" s="10">
        <v>67793.97</v>
      </c>
      <c r="H49" s="10">
        <f t="shared" si="1"/>
        <v>29000</v>
      </c>
    </row>
    <row r="50" spans="1:8" x14ac:dyDescent="0.2">
      <c r="A50" s="25">
        <v>5700</v>
      </c>
      <c r="B50" s="8" t="s">
        <v>108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109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110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69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111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112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113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70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114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115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116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117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118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119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120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71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72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121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122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123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124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125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126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127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56</v>
      </c>
      <c r="C77" s="34">
        <f t="shared" ref="C77:H77" si="4">SUM(C5+C13+C23+C33+C43+C53+C57+C65+C69)</f>
        <v>6640823.5099999998</v>
      </c>
      <c r="D77" s="34">
        <f t="shared" si="4"/>
        <v>1512176.0000000002</v>
      </c>
      <c r="E77" s="34">
        <f t="shared" si="4"/>
        <v>8152999.5099999998</v>
      </c>
      <c r="F77" s="34">
        <f t="shared" si="4"/>
        <v>6627615.1400000006</v>
      </c>
      <c r="G77" s="34">
        <f t="shared" si="4"/>
        <v>6627615.1400000006</v>
      </c>
      <c r="H77" s="34">
        <f t="shared" si="4"/>
        <v>1525384.3699999989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3"/>
      <c r="B5" s="11" t="s">
        <v>0</v>
      </c>
      <c r="C5" s="10">
        <v>6576823.5099999998</v>
      </c>
      <c r="D5" s="10">
        <v>1250250.6599999999</v>
      </c>
      <c r="E5" s="10">
        <f>C5+D5</f>
        <v>7827074.1699999999</v>
      </c>
      <c r="F5" s="10">
        <v>6350689.7999999998</v>
      </c>
      <c r="G5" s="10">
        <v>6350689.7999999998</v>
      </c>
      <c r="H5" s="10">
        <f>E5-F5</f>
        <v>1476384.37</v>
      </c>
    </row>
    <row r="6" spans="1:8" x14ac:dyDescent="0.2">
      <c r="A6" s="3"/>
      <c r="B6" s="11" t="s">
        <v>1</v>
      </c>
      <c r="C6" s="10">
        <v>64000</v>
      </c>
      <c r="D6" s="10">
        <v>261925.34</v>
      </c>
      <c r="E6" s="10">
        <f>C6+D6</f>
        <v>325925.33999999997</v>
      </c>
      <c r="F6" s="10">
        <v>276925.34000000003</v>
      </c>
      <c r="G6" s="10">
        <v>276925.34000000003</v>
      </c>
      <c r="H6" s="10">
        <f>E6-F6</f>
        <v>48999.999999999942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56</v>
      </c>
      <c r="C10" s="34">
        <f t="shared" ref="C10:H10" si="0">SUM(C5+C6+C7+C8+C9)</f>
        <v>6640823.5099999998</v>
      </c>
      <c r="D10" s="34">
        <f t="shared" si="0"/>
        <v>1512176</v>
      </c>
      <c r="E10" s="34">
        <f t="shared" si="0"/>
        <v>8152999.5099999998</v>
      </c>
      <c r="F10" s="34">
        <f t="shared" si="0"/>
        <v>6627615.1399999997</v>
      </c>
      <c r="G10" s="34">
        <f t="shared" si="0"/>
        <v>6627615.1399999997</v>
      </c>
      <c r="H10" s="34">
        <f t="shared" si="0"/>
        <v>1525384.37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137</v>
      </c>
      <c r="C6" s="10">
        <v>6640823.5099999998</v>
      </c>
      <c r="D6" s="10">
        <v>1512176</v>
      </c>
      <c r="E6" s="10">
        <f>C6+D6</f>
        <v>8152999.5099999998</v>
      </c>
      <c r="F6" s="10">
        <v>6627615.1399999997</v>
      </c>
      <c r="G6" s="10">
        <v>6627615.1399999997</v>
      </c>
      <c r="H6" s="10">
        <f>E6-F6</f>
        <v>1525384.37</v>
      </c>
    </row>
    <row r="7" spans="1:8" x14ac:dyDescent="0.2">
      <c r="A7" s="2"/>
      <c r="B7" s="13" t="s">
        <v>51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52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53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56</v>
      </c>
      <c r="C14" s="35">
        <f t="shared" ref="C14:H14" si="2">SUM(C6:C13)</f>
        <v>6640823.5099999998</v>
      </c>
      <c r="D14" s="35">
        <f t="shared" si="2"/>
        <v>1512176</v>
      </c>
      <c r="E14" s="35">
        <f t="shared" si="2"/>
        <v>8152999.5099999998</v>
      </c>
      <c r="F14" s="35">
        <f t="shared" si="2"/>
        <v>6627615.1399999997</v>
      </c>
      <c r="G14" s="35">
        <f t="shared" si="2"/>
        <v>6627615.1399999997</v>
      </c>
      <c r="H14" s="35">
        <f t="shared" si="2"/>
        <v>1525384.37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57</v>
      </c>
      <c r="B18" s="42"/>
      <c r="C18" s="36" t="s">
        <v>63</v>
      </c>
      <c r="D18" s="37"/>
      <c r="E18" s="37"/>
      <c r="F18" s="37"/>
      <c r="G18" s="38"/>
      <c r="H18" s="39" t="s">
        <v>62</v>
      </c>
    </row>
    <row r="19" spans="1:8" ht="22.5" x14ac:dyDescent="0.2">
      <c r="A19" s="43"/>
      <c r="B19" s="44"/>
      <c r="C19" s="6" t="s">
        <v>58</v>
      </c>
      <c r="D19" s="6" t="s">
        <v>128</v>
      </c>
      <c r="E19" s="6" t="s">
        <v>59</v>
      </c>
      <c r="F19" s="6" t="s">
        <v>60</v>
      </c>
      <c r="G19" s="6" t="s">
        <v>61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129</v>
      </c>
      <c r="F20" s="7">
        <v>4</v>
      </c>
      <c r="G20" s="7">
        <v>5</v>
      </c>
      <c r="H20" s="7" t="s">
        <v>130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132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56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57</v>
      </c>
      <c r="B29" s="42"/>
      <c r="C29" s="36" t="s">
        <v>63</v>
      </c>
      <c r="D29" s="37"/>
      <c r="E29" s="37"/>
      <c r="F29" s="37"/>
      <c r="G29" s="38"/>
      <c r="H29" s="39" t="s">
        <v>62</v>
      </c>
    </row>
    <row r="30" spans="1:8" ht="22.5" x14ac:dyDescent="0.2">
      <c r="A30" s="43"/>
      <c r="B30" s="44"/>
      <c r="C30" s="6" t="s">
        <v>58</v>
      </c>
      <c r="D30" s="6" t="s">
        <v>128</v>
      </c>
      <c r="E30" s="6" t="s">
        <v>59</v>
      </c>
      <c r="F30" s="6" t="s">
        <v>60</v>
      </c>
      <c r="G30" s="6" t="s">
        <v>61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129</v>
      </c>
      <c r="F31" s="7">
        <v>4</v>
      </c>
      <c r="G31" s="7">
        <v>5</v>
      </c>
      <c r="H31" s="7" t="s">
        <v>130</v>
      </c>
    </row>
    <row r="32" spans="1:8" x14ac:dyDescent="0.2">
      <c r="A32" s="2"/>
      <c r="B32" s="17" t="s">
        <v>12</v>
      </c>
      <c r="C32" s="10">
        <v>6640823.5099999998</v>
      </c>
      <c r="D32" s="10">
        <v>1512176</v>
      </c>
      <c r="E32" s="10">
        <f t="shared" ref="E32:E38" si="6">C32+D32</f>
        <v>8152999.5099999998</v>
      </c>
      <c r="F32" s="10">
        <v>6627615.1399999997</v>
      </c>
      <c r="G32" s="10">
        <v>6627615.1399999997</v>
      </c>
      <c r="H32" s="10">
        <f t="shared" ref="H32:H38" si="7">E32-F32</f>
        <v>1525384.37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56</v>
      </c>
      <c r="C39" s="35">
        <f t="shared" ref="C39:H39" si="8">SUM(C32:C38)</f>
        <v>6640823.5099999998</v>
      </c>
      <c r="D39" s="35">
        <f t="shared" si="8"/>
        <v>1512176</v>
      </c>
      <c r="E39" s="35">
        <f t="shared" si="8"/>
        <v>8152999.5099999998</v>
      </c>
      <c r="F39" s="35">
        <f t="shared" si="8"/>
        <v>6627615.1399999997</v>
      </c>
      <c r="G39" s="35">
        <f t="shared" si="8"/>
        <v>6627615.1399999997</v>
      </c>
      <c r="H39" s="35">
        <f t="shared" si="8"/>
        <v>1525384.37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C5" sqref="C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134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6640823.5099999998</v>
      </c>
      <c r="D14" s="32">
        <f t="shared" si="3"/>
        <v>1512176</v>
      </c>
      <c r="E14" s="32">
        <f t="shared" si="3"/>
        <v>8152999.5099999998</v>
      </c>
      <c r="F14" s="32">
        <f t="shared" si="3"/>
        <v>6627615.1399999997</v>
      </c>
      <c r="G14" s="32">
        <f t="shared" si="3"/>
        <v>6627615.1399999997</v>
      </c>
      <c r="H14" s="32">
        <f t="shared" si="3"/>
        <v>1525384.37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6640823.5099999998</v>
      </c>
      <c r="D18" s="10">
        <v>1512176</v>
      </c>
      <c r="E18" s="10">
        <f t="shared" si="5"/>
        <v>8152999.5099999998</v>
      </c>
      <c r="F18" s="10">
        <v>6627615.1399999997</v>
      </c>
      <c r="G18" s="10">
        <v>6627615.1399999997</v>
      </c>
      <c r="H18" s="10">
        <f t="shared" si="4"/>
        <v>1525384.37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56</v>
      </c>
      <c r="C37" s="35">
        <f t="shared" ref="C37:H37" si="12">SUM(C32+C22+C14+C5)</f>
        <v>6640823.5099999998</v>
      </c>
      <c r="D37" s="35">
        <f t="shared" si="12"/>
        <v>1512176</v>
      </c>
      <c r="E37" s="35">
        <f t="shared" si="12"/>
        <v>8152999.5099999998</v>
      </c>
      <c r="F37" s="35">
        <f t="shared" si="12"/>
        <v>6627615.1399999997</v>
      </c>
      <c r="G37" s="35">
        <f t="shared" si="12"/>
        <v>6627615.1399999997</v>
      </c>
      <c r="H37" s="35">
        <f t="shared" si="12"/>
        <v>1525384.37</v>
      </c>
    </row>
    <row r="39" spans="1:8" x14ac:dyDescent="0.2">
      <c r="A39" s="1" t="s">
        <v>131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2018-07-14T22:21:14Z</cp:lastPrinted>
  <dcterms:created xsi:type="dcterms:W3CDTF">2014-02-10T03:37:14Z</dcterms:created>
  <dcterms:modified xsi:type="dcterms:W3CDTF">2023-01-28T00:04:19Z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