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DE94B239-7F10-48D6-95C1-BAA146753A8F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65" l="1"/>
  <c r="D19" i="62" l="1"/>
  <c r="C19" i="62"/>
  <c r="D101" i="62" l="1"/>
  <c r="D100" i="62" s="1"/>
  <c r="C101" i="62"/>
  <c r="C100" i="62" s="1"/>
  <c r="D94" i="62"/>
  <c r="C94" i="62"/>
  <c r="D36" i="62"/>
  <c r="D27" i="62"/>
  <c r="D42" i="62" l="1"/>
  <c r="D56" i="62"/>
  <c r="C56" i="62"/>
  <c r="D54" i="62"/>
  <c r="C54" i="62"/>
  <c r="D52" i="62"/>
  <c r="C52" i="62"/>
  <c r="D50" i="62"/>
  <c r="C50" i="62"/>
  <c r="D48" i="62"/>
  <c r="C48" i="62"/>
  <c r="C47" i="62" l="1"/>
  <c r="D47" i="62"/>
  <c r="F38" i="65"/>
  <c r="F37" i="65"/>
  <c r="D92" i="62"/>
  <c r="D91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2" i="62" l="1"/>
  <c r="C91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80" i="62"/>
  <c r="C80" i="62"/>
  <c r="D78" i="62"/>
  <c r="C78" i="62"/>
  <c r="D72" i="62"/>
  <c r="C72" i="62"/>
  <c r="D69" i="62"/>
  <c r="C69" i="62"/>
  <c r="D60" i="62"/>
  <c r="C60" i="62"/>
  <c r="C36" i="62"/>
  <c r="C27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59" i="62" l="1"/>
  <c r="D46" i="62" s="1"/>
  <c r="D111" i="62" s="1"/>
  <c r="C98" i="60"/>
  <c r="C58" i="60"/>
  <c r="C42" i="62"/>
  <c r="C59" i="62"/>
  <c r="C46" i="62" s="1"/>
  <c r="C111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<sst xmlns="http://schemas.openxmlformats.org/spreadsheetml/2006/main" count="813" uniqueCount="581">
  <si>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</si>
  <si>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</si>
  <si>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</si>
  <si>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</si>
  <si>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</si>
  <si>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</si>
  <si>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</si>
  <si>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</si>
  <si>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</si>
  <si>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</si>
  <si>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</si>
  <si>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</si>
  <si>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</si>
  <si>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</si>
  <si>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</si>
  <si>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</si>
  <si>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</si>
  <si>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</si>
  <si>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</si>
  <si>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</si>
  <si>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</si>
  <si>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</si>
  <si>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</si>
  <si>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</si>
  <si>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</si>
  <si>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</si>
  <si>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</si>
  <si>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</si>
  <si>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</si>
  <si>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</si>
  <si>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</si>
  <si>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</si>
  <si>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</si>
  <si>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</si>
  <si>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</si>
  <si>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</si>
  <si>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</si>
  <si>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</si>
  <si>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</si>
  <si>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</si>
  <si>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</si>
  <si>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</si>
  <si>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</si>
  <si>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</si>
  <si>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</si>
  <si>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</si>
  <si>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</si>
  <si>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</si>
  <si>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</si>
  <si>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</si>
  <si>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</si>
  <si>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</si>
  <si>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</si>
  <si>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</si>
  <si>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</si>
  <si>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</si>
  <si>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</si>
  <si>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</si>
  <si>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</si>
  <si>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</si>
  <si>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</si>
  <si>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</si>
  <si>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</si>
  <si>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</si>
  <si>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</si>
  <si>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</si>
  <si>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</si>
  <si>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</si>
  <si>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</si>
  <si>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</si>
  <si>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</si>
  <si>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</si>
  <si>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</si>
  <si>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</si>
  <si>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</si>
  <si>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</si>
  <si>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</si>
  <si>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</si>
  <si>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</si>
  <si>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</si>
  <si>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</si>
  <si>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</si>
  <si>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</si>
  <si>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</si>
  <si>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</si>
  <si>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</si>
  <si>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</si>
  <si>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</si>
  <si>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</si>
  <si>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</si>
  <si>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</si>
  <si>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</si>
  <si>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</si>
  <si>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</si>
  <si>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</si>
  <si>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</si>
  <si>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</si>
  <si>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</si>
  <si>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</si>
  <si>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</si>
  <si>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</si>
  <si>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</si>
  <si>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</si>
  <si>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</si>
  <si>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</si>
  <si>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</si>
  <si>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</si>
  <si>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</si>
  <si>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</si>
  <si>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</si>
  <si>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</si>
  <si>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</si>
  <si>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</si>
  <si>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</si>
  <si>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</si>
  <si>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</si>
  <si>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</si>
  <si>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</si>
  <si>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</si>
  <si>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</si>
  <si>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</si>
  <si>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</si>
  <si>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</si>
  <si>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</si>
  <si>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</si>
  <si>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</si>
  <si>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</si>
  <si>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</si>
  <si>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</si>
  <si>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</si>
  <si>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</si>
  <si>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</si>
  <si>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</si>
  <si>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</si>
  <si>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</si>
  <si>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</si>
  <si>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</si>
  <si>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</si>
  <si>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</si>
  <si>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</si>
  <si>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</si>
  <si>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</si>
  <si>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</si>
  <si>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</si>
  <si>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</si>
  <si>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</si>
  <si>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</si>
  <si>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</si>
  <si>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</si>
  <si>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</si>
  <si>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</si>
  <si>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</si>
  <si>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</si>
  <si>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</si>
  <si>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</si>
  <si>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</si>
  <si>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</si>
  <si>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</si>
  <si>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</si>
  <si>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</si>
  <si>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</si>
  <si>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</si>
  <si>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</si>
  <si>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</si>
  <si>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</si>
  <si>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</si>
  <si>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</si>
  <si>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</si>
  <si>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</si>
  <si>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</si>
  <si>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</si>
  <si>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</si>
  <si>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</si>
  <si>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</si>
  <si>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</si>
  <si>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</si>
  <si>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</si>
  <si>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</si>
  <si>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</si>
  <si>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</si>
  <si>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</si>
  <si>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</si>
  <si>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</si>
  <si>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</si>
  <si>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</si>
  <si>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</si>
  <si>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</si>
  <si>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</si>
  <si>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</si>
  <si>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</si>
  <si>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</si>
  <si>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</si>
  <si>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</si>
  <si>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</si>
  <si>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</si>
  <si>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</si>
  <si>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</si>
  <si>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</si>
  <si>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</si>
  <si>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</si>
  <si>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</si>
  <si>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</si>
  <si>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</si>
  <si>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</si>
  <si>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</si>
  <si>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</si>
  <si>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</si>
  <si>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</si>
  <si>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</si>
  <si>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</si>
  <si>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</si>
  <si>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</si>
  <si>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</si>
  <si>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</si>
  <si>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</si>
  <si>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</si>
  <si>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</si>
  <si>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</si>
  <si>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</si>
  <si>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</si>
  <si>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</si>
  <si>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</si>
  <si>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</si>
  <si>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</si>
  <si>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</si>
  <si>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</si>
  <si>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</si>
  <si>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</si>
  <si>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</si>
  <si>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</si>
  <si>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</si>
  <si>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</si>
  <si>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</si>
  <si>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</si>
  <si>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</si>
  <si>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</si>
  <si>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</si>
  <si>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</si>
  <si>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</si>
  <si>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</si>
  <si>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</si>
  <si>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</si>
  <si>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</si>
  <si>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</si>
  <si>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</si>
  <si>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</si>
  <si>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</si>
  <si>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</si>
  <si>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</si>
  <si>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</si>
  <si>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</si>
  <si>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</si>
  <si>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</si>
  <si>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</si>
  <si>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</si>
  <si>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</si>
  <si>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</si>
  <si>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</si>
  <si>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</si>
  <si>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</si>
  <si>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</si>
  <si>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</si>
  <si>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</si>
  <si>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</si>
  <si>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</si>
  <si>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</si>
  <si>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</si>
  <si>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</si>
  <si>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</si>
  <si>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</si>
  <si>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</si>
  <si>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</si>
  <si>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</si>
  <si>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</si>
  <si>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</si>
  <si>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</si>
  <si>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</si>
  <si>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</si>
  <si>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</si>
  <si>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</si>
  <si>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</si>
  <si>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</si>
  <si>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</si>
  <si>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</si>
  <si>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</si>
  <si>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</si>
  <si>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</si>
  <si>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</si>
  <si>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</si>
  <si>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</si>
  <si>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</si>
  <si>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</si>
  <si>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</si>
  <si>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</si>
  <si>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</si>
  <si>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</si>
  <si>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</si>
  <si>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</si>
  <si>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</si>
  <si>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</si>
  <si>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</si>
  <si>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</si>
  <si>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</si>
  <si>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</si>
  <si>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</si>
  <si>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</si>
  <si>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</si>
  <si>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</si>
  <si>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</si>
  <si>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</si>
  <si>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</si>
  <si>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</si>
  <si>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</si>
  <si>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</si>
  <si>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</si>
  <si>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</si>
  <si>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</si>
  <si>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</si>
  <si>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</si>
  <si>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</si>
  <si>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</si>
  <si>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</si>
  <si>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</si>
  <si>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</si>
  <si>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</si>
  <si>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</si>
  <si>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</si>
  <si>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</si>
  <si>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</si>
  <si>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</si>
  <si>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</si>
  <si>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</si>
  <si>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</si>
  <si>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</si>
  <si>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</si>
  <si>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</si>
  <si>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</si>
  <si>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</si>
  <si>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</si>
  <si>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</si>
  <si>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</si>
  <si>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</si>
  <si>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</si>
  <si>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</si>
  <si>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</si>
  <si>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</si>
  <si>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</si>
  <si>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</si>
  <si>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</si>
  <si>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</si>
  <si>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</si>
  <si>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</si>
  <si>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</si>
  <si>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</si>
  <si>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</si>
  <si>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</si>
  <si>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</si>
  <si>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</si>
  <si>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</si>
  <si>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</si>
  <si>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</si>
  <si>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</si>
  <si>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</si>
  <si>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</si>
  <si>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</si>
  <si>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</si>
  <si>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</si>
  <si>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</si>
  <si>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</si>
  <si>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</si>
  <si>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</si>
  <si>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</si>
  <si>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</si>
  <si>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</si>
  <si>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</si>
  <si>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</si>
  <si>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</si>
  <si>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</si>
  <si>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</si>
  <si>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</si>
  <si>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</si>
  <si>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</si>
  <si>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</si>
  <si>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</si>
  <si>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</si>
  <si>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</si>
  <si>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</si>
  <si>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</si>
  <si>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</si>
  <si>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</si>
  <si>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</si>
  <si>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</si>
  <si>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</si>
  <si>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</si>
  <si>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</si>
  <si>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</si>
  <si>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</si>
  <si>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</si>
  <si>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</si>
  <si>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</si>
  <si>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</si>
  <si>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</si>
  <si>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</si>
  <si>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</si>
  <si>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</si>
  <si>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</si>
  <si>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</si>
  <si>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</si>
  <si>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</si>
  <si>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</si>
  <si>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</si>
  <si>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</si>
  <si>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</si>
  <si>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</si>
  <si>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</si>
  <si>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</si>
  <si>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</si>
  <si>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</si>
  <si>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</si>
  <si>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</si>
  <si>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</si>
  <si>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</si>
  <si>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</si>
  <si>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</si>
  <si>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</si>
  <si>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</si>
  <si>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</si>
  <si>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</si>
  <si>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</si>
  <si>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</si>
  <si>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</si>
  <si>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</si>
  <si>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</si>
  <si>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</si>
  <si>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</si>
  <si>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</si>
  <si>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</si>
  <si>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</si>
  <si>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</si>
  <si>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</si>
  <si>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</si>
  <si>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</si>
  <si>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</si>
  <si>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</si>
  <si>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</si>
  <si>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</si>
  <si>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</si>
  <si>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</si>
  <si>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</si>
  <si>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</si>
  <si>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</si>
  <si>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</si>
  <si>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</si>
  <si>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</si>
  <si>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</si>
  <si>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</si>
  <si>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</si>
  <si>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</si>
  <si>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</si>
  <si>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</si>
  <si>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</si>
  <si>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</si>
  <si>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</si>
  <si>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</si>
  <si>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</si>
  <si>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</si>
  <si>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</si>
  <si>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</si>
  <si>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</si>
  <si>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</si>
  <si>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</si>
  <si>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</si>
  <si>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</si>
  <si>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</si>
  <si>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</si>
  <si>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</si>
  <si>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</si>
  <si>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</si>
  <si>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</si>
  <si>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</si>
  <si>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</si>
  <si>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</si>
  <si>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</si>
  <si>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</si>
  <si>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</si>
  <si>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</si>
  <si>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</si>
  <si>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</si>
  <si>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</si>
  <si>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</si>
  <si>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</si>
  <si>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</si>
  <si>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</si>
  <si>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</si>
  <si>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</si>
  <si>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</si>
  <si>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</si>
  <si>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</si>
  <si>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</si>
  <si>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</si>
  <si>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</si>
  <si>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</si>
  <si>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</si>
  <si>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</si>
  <si>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</si>
  <si>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</si>
  <si>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</si>
  <si>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</si>
  <si>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</si>
  <si>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</si>
  <si>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</si>
  <si>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</si>
  <si>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</si>
  <si>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</si>
  <si>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</si>
  <si>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</si>
  <si>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</si>
  <si>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</si>
  <si>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</si>
  <si>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</si>
  <si>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</si>
  <si>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</si>
  <si>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</si>
  <si>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</si>
  <si>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</si>
  <si>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</si>
  <si>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</si>
  <si>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</si>
  <si>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</si>
  <si>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</si>
  <si>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</si>
  <si>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</si>
  <si>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</si>
  <si>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</si>
  <si>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</si>
  <si>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</si>
  <si>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</si>
  <si>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</si>
  <si>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</si>
  <si>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</si>
  <si>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</si>
  <si>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</si>
  <si>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</si>
  <si>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</si>
  <si>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</si>
  <si>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</si>
  <si>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</si>
  <si>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</si>
  <si>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</si>
  <si>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</si>
  <si>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</si>
  <si>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</si>
  <si>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</si>
  <si>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</si>
  <si>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</si>
  <si>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</si>
  <si>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</si>
  <si>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</si>
  <si>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</si>
  <si>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</si>
  <si>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</si>
  <si>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</si>
  <si>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</si>
  <si>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</si>
  <si>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</si>
  <si>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</si>
  <si>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</si>
  <si>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</si>
  <si>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</si>
  <si>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</si>
  <si>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</si>
  <si>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</si>
  <si>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</si>
  <si>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</si>
  <si>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</si>
  <si>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</si>
  <si>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</si>
  <si>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</si>
  <si>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</si>
  <si>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Patronato Pro Construcción y Administración del Parque Xochipilli de Celaya, Gto.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</si>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</sst>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0" fontId="12" fillId="5" borderId="0" xfId="9" applyFont="1" applyFill="1" applyAlignment="1">
      <alignment horizontal="center" vertical="center"/>
    </xf>
    <xf numFmtId="0" fontId="12" fillId="5" borderId="0" xfId="8" applyFont="1" applyFill="1" applyAlignment="1">
      <alignment wrapText="1"/>
    </xf>
    <xf numFmtId="0" fontId="9" fillId="0" borderId="0" xfId="8" applyFont="1" applyAlignment="1">
      <alignment wrapText="1"/>
    </xf>
    <xf numFmtId="0" fontId="12" fillId="5" borderId="0" xfId="8" applyFont="1" applyFill="1" applyAlignment="1">
      <alignment vertical="center"/>
    </xf>
    <xf numFmtId="0" fontId="9" fillId="0" borderId="0" xfId="9" applyFont="1" applyAlignment="1">
      <alignment wrapText="1"/>
    </xf>
    <xf numFmtId="0" fontId="8" fillId="0" borderId="0" xfId="9" applyFont="1" applyAlignment="1">
      <alignment wrapText="1"/>
    </xf>
    <xf numFmtId="0" fontId="8" fillId="0" borderId="0" xfId="9" applyFont="1" applyAlignment="1">
      <alignment horizontal="left" wrapText="1"/>
    </xf>
    <xf numFmtId="0" fontId="1" fillId="0" borderId="0" xfId="9" applyFont="1" applyAlignment="1">
      <alignment wrapText="1"/>
    </xf>
    <xf numFmtId="0" fontId="1" fillId="0" borderId="0" xfId="9" applyFont="1" applyFill="1" applyAlignment="1">
      <alignment wrapText="1"/>
    </xf>
    <xf numFmtId="0" fontId="2" fillId="0" borderId="0" xfId="9" applyFont="1" applyFill="1" applyAlignment="1">
      <alignment wrapText="1"/>
    </xf>
    <xf numFmtId="0" fontId="8" fillId="0" borderId="0" xfId="9" quotePrefix="1" applyFont="1" applyAlignment="1">
      <alignment horizontal="left" wrapText="1"/>
    </xf>
    <xf numFmtId="0" fontId="12" fillId="5" borderId="0" xfId="9" applyFont="1" applyFill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9" fillId="0" borderId="0" xfId="9" applyFont="1" applyAlignment="1">
      <alignment horizontal="left" wrapText="1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2" fillId="5" borderId="0" xfId="9" applyFont="1" applyFill="1" applyAlignment="1">
      <alignment horizontal="center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Zeros="0" tabSelected="1" zoomScaleNormal="100" zoomScaleSheetLayoutView="100" workbookViewId="0">
      <pane ySplit="5" topLeftCell="A6" activePane="bottomLeft" state="frozen"/>
      <selection sqref="A1:F1"/>
      <selection pane="bottomLeft" activeCell="B22" sqref="B2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4" t="s">
        <v>579</v>
      </c>
      <c r="B1" s="124"/>
      <c r="C1" s="13"/>
      <c r="D1" s="10" t="s">
        <v>529</v>
      </c>
      <c r="E1" s="11">
        <v>2022</v>
      </c>
    </row>
    <row r="2" spans="1:5" ht="18.95" customHeight="1" x14ac:dyDescent="0.2">
      <c r="A2" s="125" t="s">
        <v>528</v>
      </c>
      <c r="B2" s="125"/>
      <c r="C2" s="32"/>
      <c r="D2" s="10" t="s">
        <v>530</v>
      </c>
      <c r="E2" s="13" t="s">
        <v>535</v>
      </c>
    </row>
    <row r="3" spans="1:5" ht="18.95" customHeight="1" x14ac:dyDescent="0.2">
      <c r="A3" s="126" t="s">
        <v>580</v>
      </c>
      <c r="B3" s="126"/>
      <c r="C3" s="13"/>
      <c r="D3" s="10" t="s">
        <v>531</v>
      </c>
      <c r="E3" s="11">
        <v>1</v>
      </c>
    </row>
    <row r="4" spans="1:5" s="97" customFormat="1" ht="18.95" customHeight="1" x14ac:dyDescent="0.2">
      <c r="A4" s="126" t="s">
        <v>552</v>
      </c>
      <c r="B4" s="126"/>
      <c r="C4" s="126"/>
      <c r="D4" s="126"/>
      <c r="E4" s="126"/>
    </row>
    <row r="5" spans="1:5" ht="15" customHeight="1" x14ac:dyDescent="0.2">
      <c r="A5" s="110" t="s">
        <v>32</v>
      </c>
      <c r="B5" s="109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8" t="s">
        <v>505</v>
      </c>
      <c r="B24" s="99" t="s">
        <v>239</v>
      </c>
    </row>
    <row r="25" spans="1:2" x14ac:dyDescent="0.2">
      <c r="A25" s="98" t="s">
        <v>506</v>
      </c>
      <c r="B25" s="99" t="s">
        <v>507</v>
      </c>
    </row>
    <row r="26" spans="1:2" s="97" customFormat="1" x14ac:dyDescent="0.2">
      <c r="A26" s="98" t="s">
        <v>508</v>
      </c>
      <c r="B26" s="99" t="s">
        <v>276</v>
      </c>
    </row>
    <row r="27" spans="1:2" x14ac:dyDescent="0.2">
      <c r="A27" s="98" t="s">
        <v>509</v>
      </c>
      <c r="B27" s="99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553</v>
      </c>
    </row>
    <row r="41" spans="1:2" ht="12" thickBot="1" x14ac:dyDescent="0.25">
      <c r="A41" s="8"/>
      <c r="B41" s="9"/>
    </row>
    <row r="44" spans="1:2" x14ac:dyDescent="0.2">
      <c r="B44" s="97" t="s">
        <v>554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Zeros="0" zoomScale="106" zoomScaleNormal="106" workbookViewId="0">
      <selection activeCell="A152" sqref="A152:XFD158"/>
    </sheetView>
  </sheetViews>
  <sheetFormatPr baseColWidth="10" defaultColWidth="9.140625" defaultRowHeight="11.25" x14ac:dyDescent="0.2"/>
  <cols>
    <col min="1" max="1" width="5.140625" style="16" customWidth="1"/>
    <col min="2" max="2" width="39.85546875" style="16" customWidth="1"/>
    <col min="3" max="3" width="9.85546875" style="16" customWidth="1"/>
    <col min="4" max="4" width="10" style="16" customWidth="1"/>
    <col min="5" max="5" width="9.28515625" style="16" customWidth="1"/>
    <col min="6" max="6" width="8.140625" style="16" customWidth="1"/>
    <col min="7" max="7" width="11.5703125" style="16" customWidth="1"/>
    <col min="8" max="8" width="15.28515625" style="16" customWidth="1"/>
    <col min="9" max="9" width="11.5703125" style="16" customWidth="1"/>
    <col min="10" max="16384" width="9.140625" style="16"/>
  </cols>
  <sheetData>
    <row r="1" spans="1:8" s="12" customFormat="1" ht="18.95" customHeight="1" x14ac:dyDescent="0.25">
      <c r="A1" s="127" t="s">
        <v>579</v>
      </c>
      <c r="B1" s="128"/>
      <c r="C1" s="128"/>
      <c r="D1" s="128"/>
      <c r="E1" s="128"/>
      <c r="F1" s="128"/>
      <c r="G1" s="10" t="s">
        <v>532</v>
      </c>
      <c r="H1" s="21">
        <v>2022</v>
      </c>
    </row>
    <row r="2" spans="1:8" s="12" customFormat="1" ht="18.95" customHeight="1" x14ac:dyDescent="0.25">
      <c r="A2" s="127" t="s">
        <v>536</v>
      </c>
      <c r="B2" s="128"/>
      <c r="C2" s="128"/>
      <c r="D2" s="128"/>
      <c r="E2" s="128"/>
      <c r="F2" s="128"/>
      <c r="G2" s="10" t="s">
        <v>533</v>
      </c>
      <c r="H2" s="21" t="s">
        <v>535</v>
      </c>
    </row>
    <row r="3" spans="1:8" s="12" customFormat="1" ht="18.95" customHeight="1" x14ac:dyDescent="0.25">
      <c r="A3" s="127" t="s">
        <v>580</v>
      </c>
      <c r="B3" s="128"/>
      <c r="C3" s="128"/>
      <c r="D3" s="128"/>
      <c r="E3" s="128"/>
      <c r="F3" s="128"/>
      <c r="G3" s="10" t="s">
        <v>534</v>
      </c>
      <c r="H3" s="21">
        <v>1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ht="22.5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13" t="s">
        <v>128</v>
      </c>
    </row>
    <row r="15" spans="1:8" x14ac:dyDescent="0.2">
      <c r="A15" s="18">
        <v>1122</v>
      </c>
      <c r="B15" s="16" t="s">
        <v>134</v>
      </c>
      <c r="C15" s="20">
        <v>26994.42</v>
      </c>
      <c r="D15" s="20">
        <v>24233.74</v>
      </c>
      <c r="E15" s="20">
        <v>10333.11</v>
      </c>
      <c r="F15" s="20">
        <v>1142.8900000000001</v>
      </c>
      <c r="G15" s="20">
        <v>769.33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2500</v>
      </c>
      <c r="G16" s="20">
        <v>2500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13" t="s">
        <v>140</v>
      </c>
    </row>
    <row r="20" spans="1:8" x14ac:dyDescent="0.2">
      <c r="A20" s="18">
        <v>1123</v>
      </c>
      <c r="B20" s="114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14" t="s">
        <v>142</v>
      </c>
      <c r="C21" s="20">
        <v>9300</v>
      </c>
      <c r="D21" s="20">
        <v>9300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14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ht="22.5" x14ac:dyDescent="0.2">
      <c r="A23" s="18">
        <v>1129</v>
      </c>
      <c r="B23" s="114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ht="22.5" x14ac:dyDescent="0.2">
      <c r="A24" s="18">
        <v>1131</v>
      </c>
      <c r="B24" s="114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2.5" x14ac:dyDescent="0.2">
      <c r="A25" s="18">
        <v>1132</v>
      </c>
      <c r="B25" s="114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ht="22.5" x14ac:dyDescent="0.2">
      <c r="A26" s="18">
        <v>1133</v>
      </c>
      <c r="B26" s="114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ht="22.5" x14ac:dyDescent="0.2">
      <c r="A27" s="18">
        <v>1134</v>
      </c>
      <c r="B27" s="114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ht="22.5" x14ac:dyDescent="0.2">
      <c r="A28" s="18">
        <v>1139</v>
      </c>
      <c r="B28" s="114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13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ht="22.5" x14ac:dyDescent="0.2">
      <c r="A54" s="18">
        <v>1230</v>
      </c>
      <c r="B54" s="114" t="s">
        <v>163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14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14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14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14" t="s">
        <v>167</v>
      </c>
      <c r="C58" s="20">
        <v>0</v>
      </c>
      <c r="D58" s="20">
        <v>0</v>
      </c>
      <c r="E58" s="20">
        <v>0</v>
      </c>
    </row>
    <row r="59" spans="1:9" ht="22.5" x14ac:dyDescent="0.2">
      <c r="A59" s="18">
        <v>1235</v>
      </c>
      <c r="B59" s="114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14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14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14" t="s">
        <v>171</v>
      </c>
      <c r="C62" s="20">
        <f>SUM(C63:C70)</f>
        <v>1399721.48</v>
      </c>
      <c r="D62" s="20">
        <f t="shared" ref="D62:E62" si="0">SUM(D63:D70)</f>
        <v>0</v>
      </c>
      <c r="E62" s="20">
        <f t="shared" si="0"/>
        <v>-596452.73</v>
      </c>
    </row>
    <row r="63" spans="1:9" x14ac:dyDescent="0.2">
      <c r="A63" s="18">
        <v>1241</v>
      </c>
      <c r="B63" s="114" t="s">
        <v>172</v>
      </c>
      <c r="C63" s="20">
        <v>64923.03</v>
      </c>
      <c r="D63" s="20">
        <v>0</v>
      </c>
      <c r="E63" s="20">
        <v>-51705.85</v>
      </c>
    </row>
    <row r="64" spans="1:9" x14ac:dyDescent="0.2">
      <c r="A64" s="18">
        <v>1242</v>
      </c>
      <c r="B64" s="114" t="s">
        <v>173</v>
      </c>
      <c r="C64" s="20">
        <v>286313.37</v>
      </c>
      <c r="D64" s="20">
        <v>0</v>
      </c>
      <c r="E64" s="20">
        <v>-156925.89000000001</v>
      </c>
    </row>
    <row r="65" spans="1:9" x14ac:dyDescent="0.2">
      <c r="A65" s="18">
        <v>1243</v>
      </c>
      <c r="B65" s="114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14" t="s">
        <v>175</v>
      </c>
      <c r="C66" s="20">
        <v>201300</v>
      </c>
      <c r="D66" s="20">
        <v>0</v>
      </c>
      <c r="E66" s="20">
        <v>-201300</v>
      </c>
    </row>
    <row r="67" spans="1:9" x14ac:dyDescent="0.2">
      <c r="A67" s="18">
        <v>1245</v>
      </c>
      <c r="B67" s="114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14" t="s">
        <v>177</v>
      </c>
      <c r="C68" s="20">
        <v>847185.08</v>
      </c>
      <c r="D68" s="20">
        <v>0</v>
      </c>
      <c r="E68" s="20">
        <v>-186520.99</v>
      </c>
    </row>
    <row r="69" spans="1:9" x14ac:dyDescent="0.2">
      <c r="A69" s="18">
        <v>1247</v>
      </c>
      <c r="B69" s="114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14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15" t="s">
        <v>108</v>
      </c>
      <c r="I73" s="17" t="s">
        <v>162</v>
      </c>
    </row>
    <row r="74" spans="1:9" x14ac:dyDescent="0.2">
      <c r="A74" s="18">
        <v>1250</v>
      </c>
      <c r="B74" s="114" t="s">
        <v>181</v>
      </c>
      <c r="C74" s="20">
        <f>SUM(C75:C79)</f>
        <v>10116.200000000001</v>
      </c>
      <c r="D74" s="20">
        <f>SUM(D75:D79)</f>
        <v>0</v>
      </c>
      <c r="E74" s="20">
        <f>SUM(E75:E79)</f>
        <v>8495.3700000000008</v>
      </c>
    </row>
    <row r="75" spans="1:9" x14ac:dyDescent="0.2">
      <c r="A75" s="18">
        <v>1251</v>
      </c>
      <c r="B75" s="114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14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14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14" t="s">
        <v>185</v>
      </c>
      <c r="C78" s="20">
        <v>10116.200000000001</v>
      </c>
      <c r="D78" s="20">
        <v>0</v>
      </c>
      <c r="E78" s="20">
        <v>8495.3700000000008</v>
      </c>
    </row>
    <row r="79" spans="1:9" x14ac:dyDescent="0.2">
      <c r="A79" s="18">
        <v>1259</v>
      </c>
      <c r="B79" s="114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14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14" t="s">
        <v>188</v>
      </c>
      <c r="C81" s="20">
        <v>0</v>
      </c>
      <c r="D81" s="20">
        <v>0</v>
      </c>
      <c r="E81" s="20">
        <v>0</v>
      </c>
    </row>
    <row r="82" spans="1:8" ht="22.5" x14ac:dyDescent="0.2">
      <c r="A82" s="18">
        <v>1272</v>
      </c>
      <c r="B82" s="114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14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14" t="s">
        <v>191</v>
      </c>
      <c r="C84" s="20">
        <v>0</v>
      </c>
      <c r="D84" s="20">
        <v>0</v>
      </c>
      <c r="E84" s="20">
        <v>0</v>
      </c>
    </row>
    <row r="85" spans="1:8" ht="22.5" x14ac:dyDescent="0.2">
      <c r="A85" s="18">
        <v>1275</v>
      </c>
      <c r="B85" s="114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14" t="s">
        <v>193</v>
      </c>
      <c r="C86" s="20">
        <v>0</v>
      </c>
      <c r="D86" s="20">
        <v>0</v>
      </c>
      <c r="E86" s="20">
        <v>0</v>
      </c>
    </row>
    <row r="87" spans="1:8" x14ac:dyDescent="0.2">
      <c r="B87" s="114"/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ht="22.5" x14ac:dyDescent="0.2">
      <c r="A90" s="18">
        <v>1160</v>
      </c>
      <c r="B90" s="114" t="s">
        <v>195</v>
      </c>
      <c r="C90" s="20">
        <f>SUM(C91:C92)</f>
        <v>0</v>
      </c>
    </row>
    <row r="91" spans="1:8" ht="22.5" x14ac:dyDescent="0.2">
      <c r="A91" s="18">
        <v>1161</v>
      </c>
      <c r="B91" s="114" t="s">
        <v>196</v>
      </c>
      <c r="C91" s="20">
        <v>0</v>
      </c>
    </row>
    <row r="92" spans="1:8" x14ac:dyDescent="0.2">
      <c r="A92" s="18">
        <v>1162</v>
      </c>
      <c r="B92" s="114" t="s">
        <v>197</v>
      </c>
      <c r="C92" s="20">
        <v>0</v>
      </c>
    </row>
    <row r="93" spans="1:8" x14ac:dyDescent="0.2">
      <c r="B93" s="114"/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14" t="s">
        <v>522</v>
      </c>
      <c r="C96" s="20">
        <f>SUM(C97:C100)</f>
        <v>0</v>
      </c>
    </row>
    <row r="97" spans="1:8" x14ac:dyDescent="0.2">
      <c r="A97" s="18">
        <v>1191</v>
      </c>
      <c r="B97" s="114" t="s">
        <v>515</v>
      </c>
      <c r="C97" s="20">
        <v>0</v>
      </c>
    </row>
    <row r="98" spans="1:8" x14ac:dyDescent="0.2">
      <c r="A98" s="18">
        <v>1192</v>
      </c>
      <c r="B98" s="114" t="s">
        <v>516</v>
      </c>
      <c r="C98" s="20">
        <v>0</v>
      </c>
    </row>
    <row r="99" spans="1:8" ht="22.5" x14ac:dyDescent="0.2">
      <c r="A99" s="18">
        <v>1193</v>
      </c>
      <c r="B99" s="114" t="s">
        <v>517</v>
      </c>
      <c r="C99" s="20">
        <v>0</v>
      </c>
    </row>
    <row r="100" spans="1:8" x14ac:dyDescent="0.2">
      <c r="A100" s="18">
        <v>1194</v>
      </c>
      <c r="B100" s="114" t="s">
        <v>518</v>
      </c>
      <c r="C100" s="20">
        <v>0</v>
      </c>
    </row>
    <row r="101" spans="1:8" x14ac:dyDescent="0.2">
      <c r="A101" s="15" t="s">
        <v>555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f>SUM(C104:C106)</f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14" t="s">
        <v>204</v>
      </c>
      <c r="C110" s="20">
        <f>SUM(C111:C119)</f>
        <v>62738.060000000005</v>
      </c>
      <c r="D110" s="20">
        <f>SUM(D111:D119)</f>
        <v>62738.060000000005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14" t="s">
        <v>205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14" t="s">
        <v>206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ht="22.5" x14ac:dyDescent="0.2">
      <c r="A113" s="18">
        <v>2113</v>
      </c>
      <c r="B113" s="114" t="s">
        <v>207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14" t="s">
        <v>208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14" t="s">
        <v>209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ht="22.5" x14ac:dyDescent="0.2">
      <c r="A116" s="18">
        <v>2116</v>
      </c>
      <c r="B116" s="114" t="s">
        <v>210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14" t="s">
        <v>211</v>
      </c>
      <c r="C117" s="20">
        <v>62661.05</v>
      </c>
      <c r="D117" s="20">
        <f t="shared" si="1"/>
        <v>62661.05</v>
      </c>
      <c r="E117" s="20">
        <v>0</v>
      </c>
      <c r="F117" s="20">
        <v>0</v>
      </c>
      <c r="G117" s="20">
        <v>0</v>
      </c>
    </row>
    <row r="118" spans="1:8" ht="22.5" x14ac:dyDescent="0.2">
      <c r="A118" s="18">
        <v>2118</v>
      </c>
      <c r="B118" s="114" t="s">
        <v>212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14" t="s">
        <v>213</v>
      </c>
      <c r="C119" s="20">
        <v>77.010000000000005</v>
      </c>
      <c r="D119" s="20">
        <f t="shared" si="1"/>
        <v>77.010000000000005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14" t="s">
        <v>214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14" t="s">
        <v>215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ht="22.5" x14ac:dyDescent="0.2">
      <c r="A122" s="18">
        <v>2122</v>
      </c>
      <c r="B122" s="114" t="s">
        <v>216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14" t="s">
        <v>217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ht="22.5" x14ac:dyDescent="0.2">
      <c r="A127" s="18">
        <v>2160</v>
      </c>
      <c r="B127" s="114" t="s">
        <v>218</v>
      </c>
      <c r="C127" s="20">
        <f>SUM(C128:C133)</f>
        <v>0</v>
      </c>
    </row>
    <row r="128" spans="1:8" x14ac:dyDescent="0.2">
      <c r="A128" s="18">
        <v>2161</v>
      </c>
      <c r="B128" s="114" t="s">
        <v>219</v>
      </c>
      <c r="C128" s="20">
        <v>0</v>
      </c>
    </row>
    <row r="129" spans="1:8" x14ac:dyDescent="0.2">
      <c r="A129" s="18">
        <v>2162</v>
      </c>
      <c r="B129" s="114" t="s">
        <v>220</v>
      </c>
      <c r="C129" s="20">
        <v>0</v>
      </c>
    </row>
    <row r="130" spans="1:8" x14ac:dyDescent="0.2">
      <c r="A130" s="18">
        <v>2163</v>
      </c>
      <c r="B130" s="114" t="s">
        <v>221</v>
      </c>
      <c r="C130" s="20">
        <v>0</v>
      </c>
    </row>
    <row r="131" spans="1:8" ht="22.5" x14ac:dyDescent="0.2">
      <c r="A131" s="18">
        <v>2164</v>
      </c>
      <c r="B131" s="114" t="s">
        <v>222</v>
      </c>
      <c r="C131" s="20">
        <v>0</v>
      </c>
    </row>
    <row r="132" spans="1:8" ht="22.5" x14ac:dyDescent="0.2">
      <c r="A132" s="18">
        <v>2165</v>
      </c>
      <c r="B132" s="114" t="s">
        <v>223</v>
      </c>
      <c r="C132" s="20">
        <v>0</v>
      </c>
    </row>
    <row r="133" spans="1:8" x14ac:dyDescent="0.2">
      <c r="A133" s="18">
        <v>2166</v>
      </c>
      <c r="B133" s="114" t="s">
        <v>224</v>
      </c>
      <c r="C133" s="20">
        <v>0</v>
      </c>
    </row>
    <row r="134" spans="1:8" ht="22.5" x14ac:dyDescent="0.2">
      <c r="A134" s="18">
        <v>2250</v>
      </c>
      <c r="B134" s="114" t="s">
        <v>225</v>
      </c>
      <c r="C134" s="20">
        <f>SUM(C135:C140)</f>
        <v>0</v>
      </c>
    </row>
    <row r="135" spans="1:8" x14ac:dyDescent="0.2">
      <c r="A135" s="18">
        <v>2251</v>
      </c>
      <c r="B135" s="114" t="s">
        <v>226</v>
      </c>
      <c r="C135" s="20">
        <v>0</v>
      </c>
    </row>
    <row r="136" spans="1:8" x14ac:dyDescent="0.2">
      <c r="A136" s="18">
        <v>2252</v>
      </c>
      <c r="B136" s="114" t="s">
        <v>227</v>
      </c>
      <c r="C136" s="20">
        <v>0</v>
      </c>
    </row>
    <row r="137" spans="1:8" x14ac:dyDescent="0.2">
      <c r="A137" s="18">
        <v>2253</v>
      </c>
      <c r="B137" s="114" t="s">
        <v>228</v>
      </c>
      <c r="C137" s="20">
        <v>0</v>
      </c>
    </row>
    <row r="138" spans="1:8" ht="22.5" x14ac:dyDescent="0.2">
      <c r="A138" s="18">
        <v>2254</v>
      </c>
      <c r="B138" s="114" t="s">
        <v>229</v>
      </c>
      <c r="C138" s="20">
        <v>0</v>
      </c>
    </row>
    <row r="139" spans="1:8" ht="22.5" x14ac:dyDescent="0.2">
      <c r="A139" s="18">
        <v>2255</v>
      </c>
      <c r="B139" s="114" t="s">
        <v>230</v>
      </c>
      <c r="C139" s="20">
        <v>0</v>
      </c>
    </row>
    <row r="140" spans="1:8" x14ac:dyDescent="0.2">
      <c r="A140" s="18">
        <v>2256</v>
      </c>
      <c r="B140" s="114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14" t="s">
        <v>232</v>
      </c>
      <c r="C144" s="20">
        <v>0</v>
      </c>
    </row>
    <row r="145" spans="1:3" x14ac:dyDescent="0.2">
      <c r="A145" s="18">
        <v>2199</v>
      </c>
      <c r="B145" s="114" t="s">
        <v>233</v>
      </c>
      <c r="C145" s="20">
        <v>0</v>
      </c>
    </row>
    <row r="146" spans="1:3" x14ac:dyDescent="0.2">
      <c r="A146" s="18">
        <v>2240</v>
      </c>
      <c r="B146" s="114" t="s">
        <v>234</v>
      </c>
      <c r="C146" s="20">
        <f>SUM(C147:C149)</f>
        <v>0</v>
      </c>
    </row>
    <row r="147" spans="1:3" x14ac:dyDescent="0.2">
      <c r="A147" s="18">
        <v>2241</v>
      </c>
      <c r="B147" s="114" t="s">
        <v>235</v>
      </c>
      <c r="C147" s="20">
        <v>0</v>
      </c>
    </row>
    <row r="148" spans="1:3" x14ac:dyDescent="0.2">
      <c r="A148" s="18">
        <v>2242</v>
      </c>
      <c r="B148" s="114" t="s">
        <v>236</v>
      </c>
      <c r="C148" s="20">
        <v>0</v>
      </c>
    </row>
    <row r="149" spans="1:3" x14ac:dyDescent="0.2">
      <c r="A149" s="18">
        <v>2249</v>
      </c>
      <c r="B149" s="114" t="s">
        <v>237</v>
      </c>
      <c r="C149" s="20">
        <v>0</v>
      </c>
    </row>
    <row r="151" spans="1:3" x14ac:dyDescent="0.2">
      <c r="B151" s="16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  <ignoredErrors>
    <ignoredError sqref="D1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Zeros="0" zoomScaleNormal="100" workbookViewId="0">
      <selection activeCell="A224" sqref="A224:XFD227"/>
    </sheetView>
  </sheetViews>
  <sheetFormatPr baseColWidth="10" defaultColWidth="9.140625" defaultRowHeight="11.25" x14ac:dyDescent="0.2"/>
  <cols>
    <col min="1" max="1" width="6.140625" style="16" customWidth="1"/>
    <col min="2" max="2" width="78.5703125" style="16" customWidth="1"/>
    <col min="3" max="3" width="10.7109375" style="16" customWidth="1"/>
    <col min="4" max="4" width="11.7109375" style="16" customWidth="1"/>
    <col min="5" max="5" width="13.7109375" style="16" customWidth="1"/>
    <col min="6" max="16384" width="9.140625" style="16"/>
  </cols>
  <sheetData>
    <row r="1" spans="1:5" s="22" customFormat="1" ht="18.95" customHeight="1" x14ac:dyDescent="0.25">
      <c r="A1" s="125" t="s">
        <v>579</v>
      </c>
      <c r="B1" s="125"/>
      <c r="C1" s="125"/>
      <c r="D1" s="10" t="s">
        <v>532</v>
      </c>
      <c r="E1" s="21">
        <v>2022</v>
      </c>
    </row>
    <row r="2" spans="1:5" s="12" customFormat="1" ht="18.95" customHeight="1" x14ac:dyDescent="0.25">
      <c r="A2" s="125" t="s">
        <v>537</v>
      </c>
      <c r="B2" s="125"/>
      <c r="C2" s="125"/>
      <c r="D2" s="10" t="s">
        <v>533</v>
      </c>
      <c r="E2" s="21" t="s">
        <v>535</v>
      </c>
    </row>
    <row r="3" spans="1:5" s="12" customFormat="1" ht="18.95" customHeight="1" x14ac:dyDescent="0.25">
      <c r="A3" s="125" t="s">
        <v>580</v>
      </c>
      <c r="B3" s="125"/>
      <c r="C3" s="125"/>
      <c r="D3" s="10" t="s">
        <v>534</v>
      </c>
      <c r="E3" s="21">
        <v>1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100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842780.84</v>
      </c>
      <c r="D8" s="96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96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96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96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96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96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96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96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431</v>
      </c>
      <c r="C34" s="51">
        <f>SUM(C35:C36)</f>
        <v>4.8899999999999997</v>
      </c>
      <c r="D34" s="96"/>
      <c r="E34" s="45"/>
    </row>
    <row r="35" spans="1:5" x14ac:dyDescent="0.2">
      <c r="A35" s="46">
        <v>4151</v>
      </c>
      <c r="B35" s="47" t="s">
        <v>431</v>
      </c>
      <c r="C35" s="51">
        <v>4.8899999999999997</v>
      </c>
      <c r="D35" s="96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96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96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527</v>
      </c>
      <c r="C46" s="51">
        <f>SUM(C47:C54)</f>
        <v>842775.95</v>
      </c>
      <c r="D46" s="96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96"/>
      <c r="E48" s="45"/>
    </row>
    <row r="49" spans="1:5" ht="22.5" x14ac:dyDescent="0.2">
      <c r="A49" s="46">
        <v>4173</v>
      </c>
      <c r="B49" s="48" t="s">
        <v>437</v>
      </c>
      <c r="C49" s="51">
        <v>842775.95</v>
      </c>
      <c r="D49" s="96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96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96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96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96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f>+C59+C65</f>
        <v>615000</v>
      </c>
      <c r="D58" s="96"/>
      <c r="E58" s="45"/>
    </row>
    <row r="59" spans="1:5" ht="22.5" x14ac:dyDescent="0.2">
      <c r="A59" s="46">
        <v>4210</v>
      </c>
      <c r="B59" s="48" t="s">
        <v>444</v>
      </c>
      <c r="C59" s="51">
        <f>SUM(C60:C64)</f>
        <v>0</v>
      </c>
      <c r="D59" s="96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96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271</v>
      </c>
      <c r="C65" s="51">
        <f>SUM(C66:C69)</f>
        <v>615000</v>
      </c>
      <c r="D65" s="96"/>
      <c r="E65" s="45"/>
    </row>
    <row r="66" spans="1:5" x14ac:dyDescent="0.2">
      <c r="A66" s="46">
        <v>4221</v>
      </c>
      <c r="B66" s="47" t="s">
        <v>272</v>
      </c>
      <c r="C66" s="51">
        <v>615000</v>
      </c>
      <c r="D66" s="96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100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C99+C127+C160+C170+C185+C218</f>
        <v>1524077.87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1524077.87</v>
      </c>
      <c r="D99" s="53">
        <f>C99/$C$98</f>
        <v>1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1324999.55</v>
      </c>
      <c r="D100" s="53">
        <f t="shared" ref="D100:D163" si="0">C100/$C$98</f>
        <v>0.86937785534540957</v>
      </c>
      <c r="E100" s="52"/>
    </row>
    <row r="101" spans="1:5" x14ac:dyDescent="0.2">
      <c r="A101" s="50">
        <v>5111</v>
      </c>
      <c r="B101" s="47" t="s">
        <v>296</v>
      </c>
      <c r="C101" s="51">
        <v>652092.66</v>
      </c>
      <c r="D101" s="53">
        <f t="shared" si="0"/>
        <v>0.42786046096187985</v>
      </c>
      <c r="E101" s="52"/>
    </row>
    <row r="102" spans="1:5" x14ac:dyDescent="0.2">
      <c r="A102" s="50">
        <v>5112</v>
      </c>
      <c r="B102" s="47" t="s">
        <v>297</v>
      </c>
      <c r="C102" s="51">
        <v>10670.62</v>
      </c>
      <c r="D102" s="53">
        <f t="shared" si="0"/>
        <v>7.0013614199384705E-3</v>
      </c>
      <c r="E102" s="52"/>
    </row>
    <row r="103" spans="1:5" x14ac:dyDescent="0.2">
      <c r="A103" s="50">
        <v>5113</v>
      </c>
      <c r="B103" s="47" t="s">
        <v>298</v>
      </c>
      <c r="C103" s="51">
        <v>350003.01</v>
      </c>
      <c r="D103" s="53">
        <f t="shared" si="0"/>
        <v>0.22964903361532307</v>
      </c>
      <c r="E103" s="52"/>
    </row>
    <row r="104" spans="1:5" x14ac:dyDescent="0.2">
      <c r="A104" s="50">
        <v>5114</v>
      </c>
      <c r="B104" s="47" t="s">
        <v>299</v>
      </c>
      <c r="C104" s="51">
        <v>176587.06</v>
      </c>
      <c r="D104" s="53">
        <f t="shared" si="0"/>
        <v>0.11586485407074376</v>
      </c>
      <c r="E104" s="52"/>
    </row>
    <row r="105" spans="1:5" x14ac:dyDescent="0.2">
      <c r="A105" s="50">
        <v>5115</v>
      </c>
      <c r="B105" s="47" t="s">
        <v>300</v>
      </c>
      <c r="C105" s="51">
        <v>135646.20000000001</v>
      </c>
      <c r="D105" s="53">
        <f t="shared" si="0"/>
        <v>8.9002145277524439E-2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71725.990000000005</v>
      </c>
      <c r="D107" s="53">
        <f t="shared" si="0"/>
        <v>4.7061893235153397E-2</v>
      </c>
      <c r="E107" s="52"/>
    </row>
    <row r="108" spans="1:5" x14ac:dyDescent="0.2">
      <c r="A108" s="50">
        <v>5121</v>
      </c>
      <c r="B108" s="47" t="s">
        <v>303</v>
      </c>
      <c r="C108" s="51">
        <v>28226.53</v>
      </c>
      <c r="D108" s="53">
        <f t="shared" si="0"/>
        <v>1.8520398829752704E-2</v>
      </c>
      <c r="E108" s="52"/>
    </row>
    <row r="109" spans="1:5" x14ac:dyDescent="0.2">
      <c r="A109" s="50">
        <v>5122</v>
      </c>
      <c r="B109" s="47" t="s">
        <v>304</v>
      </c>
      <c r="C109" s="51">
        <v>5522.33</v>
      </c>
      <c r="D109" s="53">
        <f t="shared" si="0"/>
        <v>3.6233909754230598E-3</v>
      </c>
      <c r="E109" s="52"/>
    </row>
    <row r="110" spans="1:5" x14ac:dyDescent="0.2">
      <c r="A110" s="50">
        <v>5123</v>
      </c>
      <c r="B110" s="47" t="s">
        <v>305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306</v>
      </c>
      <c r="C111" s="51">
        <v>5206.99</v>
      </c>
      <c r="D111" s="53">
        <f t="shared" si="0"/>
        <v>3.4164855369233854E-3</v>
      </c>
      <c r="E111" s="52"/>
    </row>
    <row r="112" spans="1:5" x14ac:dyDescent="0.2">
      <c r="A112" s="50">
        <v>5125</v>
      </c>
      <c r="B112" s="47" t="s">
        <v>307</v>
      </c>
      <c r="C112" s="51">
        <v>3916.57</v>
      </c>
      <c r="D112" s="53">
        <f t="shared" si="0"/>
        <v>2.5697965157121532E-3</v>
      </c>
      <c r="E112" s="52"/>
    </row>
    <row r="113" spans="1:5" x14ac:dyDescent="0.2">
      <c r="A113" s="50">
        <v>5126</v>
      </c>
      <c r="B113" s="47" t="s">
        <v>308</v>
      </c>
      <c r="C113" s="51">
        <v>13000</v>
      </c>
      <c r="D113" s="53">
        <f t="shared" si="0"/>
        <v>8.529747892737265E-3</v>
      </c>
      <c r="E113" s="52"/>
    </row>
    <row r="114" spans="1:5" x14ac:dyDescent="0.2">
      <c r="A114" s="50">
        <v>5127</v>
      </c>
      <c r="B114" s="47" t="s">
        <v>309</v>
      </c>
      <c r="C114" s="51">
        <v>3159.66</v>
      </c>
      <c r="D114" s="53">
        <f t="shared" si="0"/>
        <v>2.0731617866743251E-3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12693.91</v>
      </c>
      <c r="D116" s="53">
        <f t="shared" si="0"/>
        <v>8.3289116979304995E-3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127352.32999999999</v>
      </c>
      <c r="D117" s="53">
        <f t="shared" si="0"/>
        <v>8.3560251419436973E-2</v>
      </c>
      <c r="E117" s="52"/>
    </row>
    <row r="118" spans="1:5" x14ac:dyDescent="0.2">
      <c r="A118" s="50">
        <v>5131</v>
      </c>
      <c r="B118" s="47" t="s">
        <v>313</v>
      </c>
      <c r="C118" s="51">
        <v>53904.77</v>
      </c>
      <c r="D118" s="53">
        <f t="shared" si="0"/>
        <v>3.5368776793537456E-2</v>
      </c>
      <c r="E118" s="52"/>
    </row>
    <row r="119" spans="1:5" x14ac:dyDescent="0.2">
      <c r="A119" s="50">
        <v>5132</v>
      </c>
      <c r="B119" s="47" t="s">
        <v>314</v>
      </c>
      <c r="C119" s="51">
        <v>2664</v>
      </c>
      <c r="D119" s="53">
        <f t="shared" si="0"/>
        <v>1.7479421835578518E-3</v>
      </c>
      <c r="E119" s="52"/>
    </row>
    <row r="120" spans="1:5" x14ac:dyDescent="0.2">
      <c r="A120" s="50">
        <v>5133</v>
      </c>
      <c r="B120" s="47" t="s">
        <v>315</v>
      </c>
      <c r="C120" s="51">
        <v>28586.18</v>
      </c>
      <c r="D120" s="53">
        <f t="shared" si="0"/>
        <v>1.8756377585877549E-2</v>
      </c>
      <c r="E120" s="52"/>
    </row>
    <row r="121" spans="1:5" x14ac:dyDescent="0.2">
      <c r="A121" s="50">
        <v>5134</v>
      </c>
      <c r="B121" s="47" t="s">
        <v>316</v>
      </c>
      <c r="C121" s="51">
        <v>1378.08</v>
      </c>
      <c r="D121" s="53">
        <f t="shared" si="0"/>
        <v>9.0420576738641303E-4</v>
      </c>
      <c r="E121" s="52"/>
    </row>
    <row r="122" spans="1:5" x14ac:dyDescent="0.2">
      <c r="A122" s="50">
        <v>5135</v>
      </c>
      <c r="B122" s="47" t="s">
        <v>317</v>
      </c>
      <c r="C122" s="51">
        <v>20114.400000000001</v>
      </c>
      <c r="D122" s="53">
        <f t="shared" si="0"/>
        <v>1.3197750847205727E-2</v>
      </c>
      <c r="E122" s="52"/>
    </row>
    <row r="123" spans="1:5" x14ac:dyDescent="0.2">
      <c r="A123" s="50">
        <v>5136</v>
      </c>
      <c r="B123" s="47" t="s">
        <v>318</v>
      </c>
      <c r="C123" s="51">
        <v>0</v>
      </c>
      <c r="D123" s="53">
        <f t="shared" si="0"/>
        <v>0</v>
      </c>
      <c r="E123" s="52"/>
    </row>
    <row r="124" spans="1:5" x14ac:dyDescent="0.2">
      <c r="A124" s="50">
        <v>5137</v>
      </c>
      <c r="B124" s="47" t="s">
        <v>319</v>
      </c>
      <c r="C124" s="51">
        <v>642.9</v>
      </c>
      <c r="D124" s="53">
        <f t="shared" si="0"/>
        <v>4.2182884001852209E-4</v>
      </c>
      <c r="E124" s="52"/>
    </row>
    <row r="125" spans="1:5" x14ac:dyDescent="0.2">
      <c r="A125" s="50">
        <v>5138</v>
      </c>
      <c r="B125" s="47" t="s">
        <v>320</v>
      </c>
      <c r="C125" s="51">
        <v>270</v>
      </c>
      <c r="D125" s="53">
        <f t="shared" si="0"/>
        <v>1.7715630238762011E-4</v>
      </c>
      <c r="E125" s="52"/>
    </row>
    <row r="126" spans="1:5" x14ac:dyDescent="0.2">
      <c r="A126" s="50">
        <v>5139</v>
      </c>
      <c r="B126" s="47" t="s">
        <v>321</v>
      </c>
      <c r="C126" s="51">
        <v>19792</v>
      </c>
      <c r="D126" s="53">
        <f t="shared" si="0"/>
        <v>1.2986213099465842E-2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20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C186+C195+C198+C204+C206+C208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5540</v>
      </c>
      <c r="B204" s="47" t="s">
        <v>390</v>
      </c>
      <c r="C204" s="51">
        <f>SUM(C205)</f>
        <v>0</v>
      </c>
      <c r="D204" s="53">
        <f t="shared" si="1"/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5550</v>
      </c>
      <c r="B206" s="47" t="s">
        <v>391</v>
      </c>
      <c r="C206" s="51">
        <f>C207</f>
        <v>0</v>
      </c>
      <c r="D206" s="53">
        <f t="shared" si="1"/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5590</v>
      </c>
      <c r="B208" s="47" t="s">
        <v>392</v>
      </c>
      <c r="C208" s="51">
        <f>SUM(C209:C217)</f>
        <v>0</v>
      </c>
      <c r="D208" s="53">
        <f t="shared" si="1"/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5600</v>
      </c>
      <c r="B218" s="47" t="s">
        <v>43</v>
      </c>
      <c r="C218" s="51">
        <f>C219</f>
        <v>0</v>
      </c>
      <c r="D218" s="53">
        <f t="shared" si="1"/>
        <v>0</v>
      </c>
      <c r="E218" s="52"/>
    </row>
    <row r="219" spans="1:5" x14ac:dyDescent="0.2">
      <c r="A219" s="50">
        <v>5610</v>
      </c>
      <c r="B219" s="47" t="s">
        <v>400</v>
      </c>
      <c r="C219" s="51">
        <f>C220</f>
        <v>0</v>
      </c>
      <c r="D219" s="53">
        <f t="shared" si="1"/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f t="shared" si="1"/>
        <v>0</v>
      </c>
      <c r="E220" s="52"/>
    </row>
    <row r="222" spans="1:5" x14ac:dyDescent="0.2">
      <c r="B222" s="16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Zeros="0" workbookViewId="0">
      <selection activeCell="D7" sqref="D7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9" t="s">
        <v>579</v>
      </c>
      <c r="B1" s="129"/>
      <c r="C1" s="129"/>
      <c r="D1" s="23" t="s">
        <v>532</v>
      </c>
      <c r="E1" s="24">
        <v>2022</v>
      </c>
    </row>
    <row r="2" spans="1:5" ht="18.95" customHeight="1" x14ac:dyDescent="0.2">
      <c r="A2" s="129" t="s">
        <v>538</v>
      </c>
      <c r="B2" s="129"/>
      <c r="C2" s="129"/>
      <c r="D2" s="23" t="s">
        <v>533</v>
      </c>
      <c r="E2" s="24" t="s">
        <v>535</v>
      </c>
    </row>
    <row r="3" spans="1:5" ht="18.95" customHeight="1" x14ac:dyDescent="0.2">
      <c r="A3" s="129" t="s">
        <v>580</v>
      </c>
      <c r="B3" s="129"/>
      <c r="C3" s="129"/>
      <c r="D3" s="23" t="s">
        <v>534</v>
      </c>
      <c r="E3" s="24">
        <v>1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0</v>
      </c>
    </row>
    <row r="9" spans="1:5" x14ac:dyDescent="0.2">
      <c r="A9" s="29">
        <v>3120</v>
      </c>
      <c r="B9" s="25" t="s">
        <v>402</v>
      </c>
      <c r="C9" s="30">
        <v>152952.85999999999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-66297.03</v>
      </c>
    </row>
    <row r="15" spans="1:5" x14ac:dyDescent="0.2">
      <c r="A15" s="29">
        <v>3220</v>
      </c>
      <c r="B15" s="25" t="s">
        <v>406</v>
      </c>
      <c r="C15" s="30">
        <v>752395.25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4"/>
  <sheetViews>
    <sheetView showZeros="0" zoomScaleNormal="100" workbookViewId="0">
      <selection activeCell="A115" sqref="A115:XFD128"/>
    </sheetView>
  </sheetViews>
  <sheetFormatPr baseColWidth="10" defaultColWidth="9.140625" defaultRowHeight="11.25" x14ac:dyDescent="0.2"/>
  <cols>
    <col min="1" max="1" width="5.85546875" style="25" customWidth="1"/>
    <col min="2" max="2" width="48.85546875" style="25" customWidth="1"/>
    <col min="3" max="3" width="11" style="25" customWidth="1"/>
    <col min="4" max="4" width="12.28515625" style="25" customWidth="1"/>
    <col min="5" max="5" width="10" style="25" customWidth="1"/>
    <col min="6" max="16384" width="9.140625" style="25"/>
  </cols>
  <sheetData>
    <row r="1" spans="1:5" s="31" customFormat="1" ht="18.95" customHeight="1" x14ac:dyDescent="0.25">
      <c r="A1" s="129" t="s">
        <v>579</v>
      </c>
      <c r="B1" s="129"/>
      <c r="C1" s="129"/>
      <c r="D1" s="23" t="s">
        <v>532</v>
      </c>
      <c r="E1" s="24">
        <v>2022</v>
      </c>
    </row>
    <row r="2" spans="1:5" s="31" customFormat="1" ht="18.95" customHeight="1" x14ac:dyDescent="0.25">
      <c r="A2" s="129" t="s">
        <v>539</v>
      </c>
      <c r="B2" s="129"/>
      <c r="C2" s="129"/>
      <c r="D2" s="23" t="s">
        <v>533</v>
      </c>
      <c r="E2" s="24" t="s">
        <v>535</v>
      </c>
    </row>
    <row r="3" spans="1:5" s="31" customFormat="1" ht="18.95" customHeight="1" x14ac:dyDescent="0.25">
      <c r="A3" s="129" t="s">
        <v>580</v>
      </c>
      <c r="B3" s="129"/>
      <c r="C3" s="129"/>
      <c r="D3" s="23" t="s">
        <v>534</v>
      </c>
      <c r="E3" s="24">
        <v>1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578</v>
      </c>
      <c r="C7" s="102">
        <v>2022</v>
      </c>
      <c r="D7" s="102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60605.14</v>
      </c>
      <c r="D9" s="30">
        <v>160281.65</v>
      </c>
    </row>
    <row r="10" spans="1:5" x14ac:dyDescent="0.2">
      <c r="A10" s="29">
        <v>1113</v>
      </c>
      <c r="B10" s="25" t="s">
        <v>421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106">
        <v>1110</v>
      </c>
      <c r="B15" s="107" t="s">
        <v>556</v>
      </c>
      <c r="C15" s="108">
        <f>SUM(C8:C14)</f>
        <v>60605.14</v>
      </c>
      <c r="D15" s="108">
        <f>SUM(D8:D14)</f>
        <v>160281.65</v>
      </c>
    </row>
    <row r="17" spans="1:5" x14ac:dyDescent="0.2">
      <c r="A17" s="27" t="s">
        <v>119</v>
      </c>
      <c r="B17" s="27"/>
      <c r="C17" s="27"/>
      <c r="D17" s="27"/>
      <c r="E17" s="103"/>
    </row>
    <row r="18" spans="1:5" x14ac:dyDescent="0.2">
      <c r="A18" s="28" t="s">
        <v>94</v>
      </c>
      <c r="B18" s="28" t="s">
        <v>578</v>
      </c>
      <c r="C18" s="112" t="s">
        <v>577</v>
      </c>
      <c r="D18" s="112" t="s">
        <v>122</v>
      </c>
      <c r="E18" s="103"/>
    </row>
    <row r="19" spans="1:5" ht="22.5" x14ac:dyDescent="0.2">
      <c r="A19" s="106">
        <v>1230</v>
      </c>
      <c r="B19" s="117" t="s">
        <v>163</v>
      </c>
      <c r="C19" s="108">
        <f>SUM(C20:C26)</f>
        <v>0</v>
      </c>
      <c r="D19" s="108">
        <f>SUM(D20:D26)</f>
        <v>0</v>
      </c>
      <c r="E19" s="103"/>
    </row>
    <row r="20" spans="1:5" x14ac:dyDescent="0.2">
      <c r="A20" s="29">
        <v>1231</v>
      </c>
      <c r="B20" s="116" t="s">
        <v>164</v>
      </c>
      <c r="C20" s="30">
        <v>0</v>
      </c>
      <c r="D20" s="105">
        <v>0</v>
      </c>
      <c r="E20" s="103"/>
    </row>
    <row r="21" spans="1:5" x14ac:dyDescent="0.2">
      <c r="A21" s="29">
        <v>1232</v>
      </c>
      <c r="B21" s="116" t="s">
        <v>165</v>
      </c>
      <c r="C21" s="30">
        <v>0</v>
      </c>
      <c r="D21" s="105">
        <v>0</v>
      </c>
      <c r="E21" s="103"/>
    </row>
    <row r="22" spans="1:5" x14ac:dyDescent="0.2">
      <c r="A22" s="29">
        <v>1233</v>
      </c>
      <c r="B22" s="116" t="s">
        <v>166</v>
      </c>
      <c r="C22" s="30">
        <v>0</v>
      </c>
      <c r="D22" s="105">
        <v>0</v>
      </c>
      <c r="E22" s="103"/>
    </row>
    <row r="23" spans="1:5" x14ac:dyDescent="0.2">
      <c r="A23" s="29">
        <v>1234</v>
      </c>
      <c r="B23" s="116" t="s">
        <v>167</v>
      </c>
      <c r="C23" s="30">
        <v>0</v>
      </c>
      <c r="D23" s="105">
        <v>0</v>
      </c>
      <c r="E23" s="103"/>
    </row>
    <row r="24" spans="1:5" x14ac:dyDescent="0.2">
      <c r="A24" s="29">
        <v>1235</v>
      </c>
      <c r="B24" s="116" t="s">
        <v>168</v>
      </c>
      <c r="C24" s="30">
        <v>0</v>
      </c>
      <c r="D24" s="105">
        <v>0</v>
      </c>
      <c r="E24" s="103"/>
    </row>
    <row r="25" spans="1:5" x14ac:dyDescent="0.2">
      <c r="A25" s="29">
        <v>1236</v>
      </c>
      <c r="B25" s="116" t="s">
        <v>169</v>
      </c>
      <c r="C25" s="30">
        <v>0</v>
      </c>
      <c r="D25" s="105">
        <v>0</v>
      </c>
      <c r="E25" s="103"/>
    </row>
    <row r="26" spans="1:5" x14ac:dyDescent="0.2">
      <c r="A26" s="29">
        <v>1239</v>
      </c>
      <c r="B26" s="116" t="s">
        <v>170</v>
      </c>
      <c r="C26" s="30">
        <v>0</v>
      </c>
      <c r="D26" s="105">
        <v>0</v>
      </c>
      <c r="E26" s="103"/>
    </row>
    <row r="27" spans="1:5" x14ac:dyDescent="0.2">
      <c r="A27" s="106">
        <v>1240</v>
      </c>
      <c r="B27" s="117" t="s">
        <v>171</v>
      </c>
      <c r="C27" s="108">
        <f>SUM(C28:C35)</f>
        <v>0</v>
      </c>
      <c r="D27" s="108">
        <f>SUM(D28:D35)</f>
        <v>0</v>
      </c>
      <c r="E27" s="103"/>
    </row>
    <row r="28" spans="1:5" x14ac:dyDescent="0.2">
      <c r="A28" s="29">
        <v>1241</v>
      </c>
      <c r="B28" s="116" t="s">
        <v>172</v>
      </c>
      <c r="C28" s="30">
        <v>0</v>
      </c>
      <c r="D28" s="105">
        <v>0</v>
      </c>
      <c r="E28" s="103"/>
    </row>
    <row r="29" spans="1:5" x14ac:dyDescent="0.2">
      <c r="A29" s="29">
        <v>1242</v>
      </c>
      <c r="B29" s="116" t="s">
        <v>173</v>
      </c>
      <c r="C29" s="30">
        <v>0</v>
      </c>
      <c r="D29" s="105">
        <v>0</v>
      </c>
      <c r="E29" s="103"/>
    </row>
    <row r="30" spans="1:5" x14ac:dyDescent="0.2">
      <c r="A30" s="29">
        <v>1243</v>
      </c>
      <c r="B30" s="116" t="s">
        <v>174</v>
      </c>
      <c r="C30" s="30">
        <v>0</v>
      </c>
      <c r="D30" s="105">
        <v>0</v>
      </c>
      <c r="E30" s="103"/>
    </row>
    <row r="31" spans="1:5" x14ac:dyDescent="0.2">
      <c r="A31" s="29">
        <v>1244</v>
      </c>
      <c r="B31" s="116" t="s">
        <v>175</v>
      </c>
      <c r="C31" s="30">
        <v>0</v>
      </c>
      <c r="D31" s="105">
        <v>0</v>
      </c>
      <c r="E31" s="103"/>
    </row>
    <row r="32" spans="1:5" x14ac:dyDescent="0.2">
      <c r="A32" s="29">
        <v>1245</v>
      </c>
      <c r="B32" s="116" t="s">
        <v>176</v>
      </c>
      <c r="C32" s="30">
        <v>0</v>
      </c>
      <c r="D32" s="105">
        <v>0</v>
      </c>
      <c r="E32" s="103"/>
    </row>
    <row r="33" spans="1:5" x14ac:dyDescent="0.2">
      <c r="A33" s="29">
        <v>1246</v>
      </c>
      <c r="B33" s="116" t="s">
        <v>177</v>
      </c>
      <c r="C33" s="30">
        <v>0</v>
      </c>
      <c r="D33" s="105">
        <v>0</v>
      </c>
    </row>
    <row r="34" spans="1:5" x14ac:dyDescent="0.2">
      <c r="A34" s="29">
        <v>1247</v>
      </c>
      <c r="B34" s="116" t="s">
        <v>178</v>
      </c>
      <c r="C34" s="30">
        <v>0</v>
      </c>
      <c r="D34" s="105">
        <v>0</v>
      </c>
    </row>
    <row r="35" spans="1:5" x14ac:dyDescent="0.2">
      <c r="A35" s="29">
        <v>1248</v>
      </c>
      <c r="B35" s="116" t="s">
        <v>179</v>
      </c>
      <c r="C35" s="30">
        <v>0</v>
      </c>
      <c r="D35" s="105">
        <v>0</v>
      </c>
    </row>
    <row r="36" spans="1:5" x14ac:dyDescent="0.2">
      <c r="A36" s="106">
        <v>1250</v>
      </c>
      <c r="B36" s="117" t="s">
        <v>181</v>
      </c>
      <c r="C36" s="108">
        <f>SUM(C37:C41)</f>
        <v>0</v>
      </c>
      <c r="D36" s="108">
        <f>SUM(D37:D41)</f>
        <v>0</v>
      </c>
      <c r="E36" s="107"/>
    </row>
    <row r="37" spans="1:5" x14ac:dyDescent="0.2">
      <c r="A37" s="29">
        <v>1251</v>
      </c>
      <c r="B37" s="116" t="s">
        <v>182</v>
      </c>
      <c r="C37" s="30">
        <v>0</v>
      </c>
      <c r="D37" s="105">
        <v>0</v>
      </c>
    </row>
    <row r="38" spans="1:5" x14ac:dyDescent="0.2">
      <c r="A38" s="29">
        <v>1252</v>
      </c>
      <c r="B38" s="116" t="s">
        <v>183</v>
      </c>
      <c r="C38" s="30">
        <v>0</v>
      </c>
      <c r="D38" s="105">
        <v>0</v>
      </c>
    </row>
    <row r="39" spans="1:5" x14ac:dyDescent="0.2">
      <c r="A39" s="29">
        <v>1253</v>
      </c>
      <c r="B39" s="116" t="s">
        <v>184</v>
      </c>
      <c r="C39" s="30">
        <v>0</v>
      </c>
      <c r="D39" s="105">
        <v>0</v>
      </c>
    </row>
    <row r="40" spans="1:5" x14ac:dyDescent="0.2">
      <c r="A40" s="29">
        <v>1254</v>
      </c>
      <c r="B40" s="116" t="s">
        <v>185</v>
      </c>
      <c r="C40" s="30">
        <v>0</v>
      </c>
      <c r="D40" s="105">
        <v>0</v>
      </c>
    </row>
    <row r="41" spans="1:5" x14ac:dyDescent="0.2">
      <c r="A41" s="29">
        <v>1259</v>
      </c>
      <c r="B41" s="116" t="s">
        <v>186</v>
      </c>
      <c r="C41" s="30">
        <v>0</v>
      </c>
      <c r="D41" s="105">
        <v>0</v>
      </c>
    </row>
    <row r="42" spans="1:5" x14ac:dyDescent="0.2">
      <c r="B42" s="118" t="s">
        <v>557</v>
      </c>
      <c r="C42" s="108">
        <f>C19+C27+C36</f>
        <v>0</v>
      </c>
      <c r="D42" s="108">
        <f>D19+D27+D36</f>
        <v>0</v>
      </c>
    </row>
    <row r="43" spans="1:5" x14ac:dyDescent="0.2">
      <c r="A43" s="27" t="s">
        <v>127</v>
      </c>
      <c r="B43" s="27"/>
      <c r="C43" s="27"/>
      <c r="D43" s="27"/>
      <c r="E43" s="27"/>
    </row>
    <row r="44" spans="1:5" x14ac:dyDescent="0.2">
      <c r="A44" s="28" t="s">
        <v>94</v>
      </c>
      <c r="B44" s="28" t="s">
        <v>578</v>
      </c>
      <c r="C44" s="102" t="s">
        <v>540</v>
      </c>
      <c r="D44" s="102" t="s">
        <v>541</v>
      </c>
      <c r="E44" s="28"/>
    </row>
    <row r="45" spans="1:5" s="103" customFormat="1" x14ac:dyDescent="0.2">
      <c r="A45" s="106">
        <v>3210</v>
      </c>
      <c r="B45" s="117" t="s">
        <v>558</v>
      </c>
      <c r="C45" s="108">
        <v>0</v>
      </c>
      <c r="D45" s="108">
        <v>-66297.03</v>
      </c>
    </row>
    <row r="46" spans="1:5" ht="22.5" x14ac:dyDescent="0.2">
      <c r="A46" s="104"/>
      <c r="B46" s="118" t="s">
        <v>546</v>
      </c>
      <c r="C46" s="108">
        <f>C47+C59+C91</f>
        <v>80288.61</v>
      </c>
      <c r="D46" s="108">
        <f>D47+D59+D91</f>
        <v>0</v>
      </c>
    </row>
    <row r="47" spans="1:5" ht="22.5" x14ac:dyDescent="0.2">
      <c r="A47" s="106">
        <v>5400</v>
      </c>
      <c r="B47" s="117" t="s">
        <v>359</v>
      </c>
      <c r="C47" s="108">
        <f>C48+C50+C52+C54+C56</f>
        <v>0</v>
      </c>
      <c r="D47" s="108">
        <f>D48+D50+D52+D54+D56</f>
        <v>0</v>
      </c>
    </row>
    <row r="48" spans="1:5" x14ac:dyDescent="0.2">
      <c r="A48" s="104">
        <v>5410</v>
      </c>
      <c r="B48" s="116" t="s">
        <v>547</v>
      </c>
      <c r="C48" s="105">
        <f>C49</f>
        <v>0</v>
      </c>
      <c r="D48" s="105">
        <f>D49</f>
        <v>0</v>
      </c>
    </row>
    <row r="49" spans="1:4" x14ac:dyDescent="0.2">
      <c r="A49" s="104">
        <v>5411</v>
      </c>
      <c r="B49" s="116" t="s">
        <v>361</v>
      </c>
      <c r="C49" s="105">
        <v>0</v>
      </c>
      <c r="D49" s="105">
        <v>0</v>
      </c>
    </row>
    <row r="50" spans="1:4" x14ac:dyDescent="0.2">
      <c r="A50" s="104">
        <v>5420</v>
      </c>
      <c r="B50" s="116" t="s">
        <v>548</v>
      </c>
      <c r="C50" s="105">
        <f>C51</f>
        <v>0</v>
      </c>
      <c r="D50" s="105">
        <f>D51</f>
        <v>0</v>
      </c>
    </row>
    <row r="51" spans="1:4" x14ac:dyDescent="0.2">
      <c r="A51" s="104">
        <v>5421</v>
      </c>
      <c r="B51" s="116" t="s">
        <v>364</v>
      </c>
      <c r="C51" s="105">
        <v>0</v>
      </c>
      <c r="D51" s="105">
        <v>0</v>
      </c>
    </row>
    <row r="52" spans="1:4" x14ac:dyDescent="0.2">
      <c r="A52" s="104">
        <v>5430</v>
      </c>
      <c r="B52" s="116" t="s">
        <v>549</v>
      </c>
      <c r="C52" s="105">
        <f>C53</f>
        <v>0</v>
      </c>
      <c r="D52" s="105">
        <f>D53</f>
        <v>0</v>
      </c>
    </row>
    <row r="53" spans="1:4" x14ac:dyDescent="0.2">
      <c r="A53" s="104">
        <v>5431</v>
      </c>
      <c r="B53" s="116" t="s">
        <v>367</v>
      </c>
      <c r="C53" s="105">
        <v>0</v>
      </c>
      <c r="D53" s="105">
        <v>0</v>
      </c>
    </row>
    <row r="54" spans="1:4" x14ac:dyDescent="0.2">
      <c r="A54" s="104">
        <v>5440</v>
      </c>
      <c r="B54" s="116" t="s">
        <v>550</v>
      </c>
      <c r="C54" s="105">
        <f>C55</f>
        <v>0</v>
      </c>
      <c r="D54" s="105">
        <f>D55</f>
        <v>0</v>
      </c>
    </row>
    <row r="55" spans="1:4" x14ac:dyDescent="0.2">
      <c r="A55" s="104">
        <v>5441</v>
      </c>
      <c r="B55" s="116" t="s">
        <v>550</v>
      </c>
      <c r="C55" s="105">
        <v>0</v>
      </c>
      <c r="D55" s="105">
        <v>0</v>
      </c>
    </row>
    <row r="56" spans="1:4" x14ac:dyDescent="0.2">
      <c r="A56" s="104">
        <v>5450</v>
      </c>
      <c r="B56" s="116" t="s">
        <v>551</v>
      </c>
      <c r="C56" s="105">
        <f>SUM(C57:C58)</f>
        <v>0</v>
      </c>
      <c r="D56" s="105">
        <f>SUM(D57:D58)</f>
        <v>0</v>
      </c>
    </row>
    <row r="57" spans="1:4" x14ac:dyDescent="0.2">
      <c r="A57" s="104">
        <v>5451</v>
      </c>
      <c r="B57" s="116" t="s">
        <v>371</v>
      </c>
      <c r="C57" s="105">
        <v>0</v>
      </c>
      <c r="D57" s="105">
        <v>0</v>
      </c>
    </row>
    <row r="58" spans="1:4" ht="22.5" x14ac:dyDescent="0.2">
      <c r="A58" s="104">
        <v>5452</v>
      </c>
      <c r="B58" s="116" t="s">
        <v>372</v>
      </c>
      <c r="C58" s="105">
        <v>0</v>
      </c>
      <c r="D58" s="105">
        <v>0</v>
      </c>
    </row>
    <row r="59" spans="1:4" x14ac:dyDescent="0.2">
      <c r="A59" s="106">
        <v>5500</v>
      </c>
      <c r="B59" s="117" t="s">
        <v>373</v>
      </c>
      <c r="C59" s="108">
        <f>C60+C69+C72+C78+C80+C82</f>
        <v>80288.61</v>
      </c>
      <c r="D59" s="108">
        <f>D60+D69+D72+D78+D80+D82</f>
        <v>0</v>
      </c>
    </row>
    <row r="60" spans="1:4" ht="22.5" x14ac:dyDescent="0.2">
      <c r="A60" s="29">
        <v>5510</v>
      </c>
      <c r="B60" s="116" t="s">
        <v>374</v>
      </c>
      <c r="C60" s="30">
        <f>SUM(C61:C68)</f>
        <v>80288.61</v>
      </c>
      <c r="D60" s="30">
        <f>SUM(D61:D68)</f>
        <v>0</v>
      </c>
    </row>
    <row r="61" spans="1:4" x14ac:dyDescent="0.2">
      <c r="A61" s="29">
        <v>5511</v>
      </c>
      <c r="B61" s="116" t="s">
        <v>375</v>
      </c>
      <c r="C61" s="30">
        <v>0</v>
      </c>
      <c r="D61" s="30">
        <v>0</v>
      </c>
    </row>
    <row r="62" spans="1:4" x14ac:dyDescent="0.2">
      <c r="A62" s="29">
        <v>5512</v>
      </c>
      <c r="B62" s="116" t="s">
        <v>376</v>
      </c>
      <c r="C62" s="30">
        <v>0</v>
      </c>
      <c r="D62" s="30">
        <v>0</v>
      </c>
    </row>
    <row r="63" spans="1:4" x14ac:dyDescent="0.2">
      <c r="A63" s="29">
        <v>5513</v>
      </c>
      <c r="B63" s="116" t="s">
        <v>377</v>
      </c>
      <c r="C63" s="30">
        <v>0</v>
      </c>
      <c r="D63" s="30">
        <v>0</v>
      </c>
    </row>
    <row r="64" spans="1:4" x14ac:dyDescent="0.2">
      <c r="A64" s="29">
        <v>5514</v>
      </c>
      <c r="B64" s="116" t="s">
        <v>378</v>
      </c>
      <c r="C64" s="30">
        <v>0</v>
      </c>
      <c r="D64" s="30">
        <v>0</v>
      </c>
    </row>
    <row r="65" spans="1:4" x14ac:dyDescent="0.2">
      <c r="A65" s="29">
        <v>5515</v>
      </c>
      <c r="B65" s="116" t="s">
        <v>379</v>
      </c>
      <c r="C65" s="30">
        <v>79796.67</v>
      </c>
      <c r="D65" s="30">
        <v>0</v>
      </c>
    </row>
    <row r="66" spans="1:4" x14ac:dyDescent="0.2">
      <c r="A66" s="29">
        <v>5516</v>
      </c>
      <c r="B66" s="116" t="s">
        <v>380</v>
      </c>
      <c r="C66" s="30">
        <v>0</v>
      </c>
      <c r="D66" s="30">
        <v>0</v>
      </c>
    </row>
    <row r="67" spans="1:4" x14ac:dyDescent="0.2">
      <c r="A67" s="29">
        <v>5517</v>
      </c>
      <c r="B67" s="116" t="s">
        <v>381</v>
      </c>
      <c r="C67" s="30">
        <v>491.94</v>
      </c>
      <c r="D67" s="30">
        <v>0</v>
      </c>
    </row>
    <row r="68" spans="1:4" x14ac:dyDescent="0.2">
      <c r="A68" s="29">
        <v>5518</v>
      </c>
      <c r="B68" s="116" t="s">
        <v>45</v>
      </c>
      <c r="C68" s="30">
        <v>0</v>
      </c>
      <c r="D68" s="30">
        <v>0</v>
      </c>
    </row>
    <row r="69" spans="1:4" x14ac:dyDescent="0.2">
      <c r="A69" s="29">
        <v>5520</v>
      </c>
      <c r="B69" s="116" t="s">
        <v>44</v>
      </c>
      <c r="C69" s="30">
        <f>SUM(C70:C71)</f>
        <v>0</v>
      </c>
      <c r="D69" s="30">
        <f>SUM(D70:D71)</f>
        <v>0</v>
      </c>
    </row>
    <row r="70" spans="1:4" x14ac:dyDescent="0.2">
      <c r="A70" s="29">
        <v>5521</v>
      </c>
      <c r="B70" s="116" t="s">
        <v>382</v>
      </c>
      <c r="C70" s="30">
        <v>0</v>
      </c>
      <c r="D70" s="30">
        <v>0</v>
      </c>
    </row>
    <row r="71" spans="1:4" x14ac:dyDescent="0.2">
      <c r="A71" s="29">
        <v>5522</v>
      </c>
      <c r="B71" s="116" t="s">
        <v>383</v>
      </c>
      <c r="C71" s="30">
        <v>0</v>
      </c>
      <c r="D71" s="30">
        <v>0</v>
      </c>
    </row>
    <row r="72" spans="1:4" x14ac:dyDescent="0.2">
      <c r="A72" s="29">
        <v>5530</v>
      </c>
      <c r="B72" s="116" t="s">
        <v>384</v>
      </c>
      <c r="C72" s="30">
        <f>SUM(C73:C77)</f>
        <v>0</v>
      </c>
      <c r="D72" s="30">
        <f>SUM(D73:D77)</f>
        <v>0</v>
      </c>
    </row>
    <row r="73" spans="1:4" x14ac:dyDescent="0.2">
      <c r="A73" s="29">
        <v>5531</v>
      </c>
      <c r="B73" s="116" t="s">
        <v>385</v>
      </c>
      <c r="C73" s="30">
        <v>0</v>
      </c>
      <c r="D73" s="30">
        <v>0</v>
      </c>
    </row>
    <row r="74" spans="1:4" x14ac:dyDescent="0.2">
      <c r="A74" s="29">
        <v>5532</v>
      </c>
      <c r="B74" s="116" t="s">
        <v>386</v>
      </c>
      <c r="C74" s="30">
        <v>0</v>
      </c>
      <c r="D74" s="30">
        <v>0</v>
      </c>
    </row>
    <row r="75" spans="1:4" ht="22.5" x14ac:dyDescent="0.2">
      <c r="A75" s="29">
        <v>5533</v>
      </c>
      <c r="B75" s="116" t="s">
        <v>387</v>
      </c>
      <c r="C75" s="30">
        <v>0</v>
      </c>
      <c r="D75" s="30">
        <v>0</v>
      </c>
    </row>
    <row r="76" spans="1:4" ht="22.5" x14ac:dyDescent="0.2">
      <c r="A76" s="29">
        <v>5534</v>
      </c>
      <c r="B76" s="116" t="s">
        <v>388</v>
      </c>
      <c r="C76" s="30">
        <v>0</v>
      </c>
      <c r="D76" s="30">
        <v>0</v>
      </c>
    </row>
    <row r="77" spans="1:4" x14ac:dyDescent="0.2">
      <c r="A77" s="29">
        <v>5535</v>
      </c>
      <c r="B77" s="116" t="s">
        <v>389</v>
      </c>
      <c r="C77" s="30">
        <v>0</v>
      </c>
      <c r="D77" s="30">
        <v>0</v>
      </c>
    </row>
    <row r="78" spans="1:4" ht="22.5" x14ac:dyDescent="0.2">
      <c r="A78" s="29">
        <v>5540</v>
      </c>
      <c r="B78" s="116" t="s">
        <v>390</v>
      </c>
      <c r="C78" s="30">
        <f>SUM(C79)</f>
        <v>0</v>
      </c>
      <c r="D78" s="30">
        <f>SUM(D79)</f>
        <v>0</v>
      </c>
    </row>
    <row r="79" spans="1:4" ht="22.5" x14ac:dyDescent="0.2">
      <c r="A79" s="29">
        <v>5541</v>
      </c>
      <c r="B79" s="116" t="s">
        <v>390</v>
      </c>
      <c r="C79" s="30">
        <v>0</v>
      </c>
      <c r="D79" s="30">
        <v>0</v>
      </c>
    </row>
    <row r="80" spans="1:4" x14ac:dyDescent="0.2">
      <c r="A80" s="29">
        <v>5550</v>
      </c>
      <c r="B80" s="116" t="s">
        <v>391</v>
      </c>
      <c r="C80" s="30">
        <f>SUM(C81)</f>
        <v>0</v>
      </c>
      <c r="D80" s="30">
        <f>SUM(D81)</f>
        <v>0</v>
      </c>
    </row>
    <row r="81" spans="1:4" x14ac:dyDescent="0.2">
      <c r="A81" s="29">
        <v>5551</v>
      </c>
      <c r="B81" s="116" t="s">
        <v>391</v>
      </c>
      <c r="C81" s="30">
        <v>0</v>
      </c>
      <c r="D81" s="30">
        <v>0</v>
      </c>
    </row>
    <row r="82" spans="1:4" x14ac:dyDescent="0.2">
      <c r="A82" s="29">
        <v>5590</v>
      </c>
      <c r="B82" s="116" t="s">
        <v>392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116" t="s">
        <v>393</v>
      </c>
      <c r="C83" s="30">
        <v>0</v>
      </c>
      <c r="D83" s="30">
        <v>0</v>
      </c>
    </row>
    <row r="84" spans="1:4" x14ac:dyDescent="0.2">
      <c r="A84" s="29">
        <v>5592</v>
      </c>
      <c r="B84" s="116" t="s">
        <v>394</v>
      </c>
      <c r="C84" s="30">
        <v>0</v>
      </c>
      <c r="D84" s="30">
        <v>0</v>
      </c>
    </row>
    <row r="85" spans="1:4" x14ac:dyDescent="0.2">
      <c r="A85" s="29">
        <v>5593</v>
      </c>
      <c r="B85" s="116" t="s">
        <v>395</v>
      </c>
      <c r="C85" s="30">
        <v>0</v>
      </c>
      <c r="D85" s="30">
        <v>0</v>
      </c>
    </row>
    <row r="86" spans="1:4" ht="22.5" x14ac:dyDescent="0.2">
      <c r="A86" s="29">
        <v>5594</v>
      </c>
      <c r="B86" s="116" t="s">
        <v>396</v>
      </c>
      <c r="C86" s="30">
        <v>0</v>
      </c>
      <c r="D86" s="30">
        <v>0</v>
      </c>
    </row>
    <row r="87" spans="1:4" x14ac:dyDescent="0.2">
      <c r="A87" s="29">
        <v>5595</v>
      </c>
      <c r="B87" s="116" t="s">
        <v>397</v>
      </c>
      <c r="C87" s="30">
        <v>0</v>
      </c>
      <c r="D87" s="30">
        <v>0</v>
      </c>
    </row>
    <row r="88" spans="1:4" x14ac:dyDescent="0.2">
      <c r="A88" s="29">
        <v>5596</v>
      </c>
      <c r="B88" s="116" t="s">
        <v>290</v>
      </c>
      <c r="C88" s="30">
        <v>0</v>
      </c>
      <c r="D88" s="30">
        <v>0</v>
      </c>
    </row>
    <row r="89" spans="1:4" x14ac:dyDescent="0.2">
      <c r="A89" s="29">
        <v>5597</v>
      </c>
      <c r="B89" s="116" t="s">
        <v>398</v>
      </c>
      <c r="C89" s="30">
        <v>0</v>
      </c>
      <c r="D89" s="30">
        <v>0</v>
      </c>
    </row>
    <row r="90" spans="1:4" x14ac:dyDescent="0.2">
      <c r="A90" s="29">
        <v>5599</v>
      </c>
      <c r="B90" s="116" t="s">
        <v>399</v>
      </c>
      <c r="C90" s="30">
        <v>0</v>
      </c>
      <c r="D90" s="30">
        <v>0</v>
      </c>
    </row>
    <row r="91" spans="1:4" x14ac:dyDescent="0.2">
      <c r="A91" s="106">
        <v>5600</v>
      </c>
      <c r="B91" s="117" t="s">
        <v>43</v>
      </c>
      <c r="C91" s="108">
        <f>C92</f>
        <v>0</v>
      </c>
      <c r="D91" s="108">
        <f>D92</f>
        <v>0</v>
      </c>
    </row>
    <row r="92" spans="1:4" x14ac:dyDescent="0.2">
      <c r="A92" s="29">
        <v>5610</v>
      </c>
      <c r="B92" s="116" t="s">
        <v>400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116" t="s">
        <v>401</v>
      </c>
      <c r="C93" s="30">
        <v>0</v>
      </c>
      <c r="D93" s="30">
        <v>0</v>
      </c>
    </row>
    <row r="94" spans="1:4" x14ac:dyDescent="0.2">
      <c r="A94" s="106">
        <v>2110</v>
      </c>
      <c r="B94" s="119" t="s">
        <v>559</v>
      </c>
      <c r="C94" s="108">
        <f>SUM(C95:C99)</f>
        <v>1524077.87</v>
      </c>
      <c r="D94" s="108">
        <f>SUM(D95:D99)</f>
        <v>0</v>
      </c>
    </row>
    <row r="95" spans="1:4" x14ac:dyDescent="0.2">
      <c r="A95" s="104">
        <v>2111</v>
      </c>
      <c r="B95" s="116" t="s">
        <v>560</v>
      </c>
      <c r="C95" s="105">
        <v>1324999.55</v>
      </c>
      <c r="D95" s="105">
        <v>0</v>
      </c>
    </row>
    <row r="96" spans="1:4" x14ac:dyDescent="0.2">
      <c r="A96" s="104">
        <v>2112</v>
      </c>
      <c r="B96" s="116" t="s">
        <v>561</v>
      </c>
      <c r="C96" s="105">
        <v>71725.990000000005</v>
      </c>
      <c r="D96" s="105">
        <v>0</v>
      </c>
    </row>
    <row r="97" spans="1:4" x14ac:dyDescent="0.2">
      <c r="A97" s="104">
        <v>2112</v>
      </c>
      <c r="B97" s="116" t="s">
        <v>562</v>
      </c>
      <c r="C97" s="105">
        <v>127352.33</v>
      </c>
      <c r="D97" s="105">
        <v>0</v>
      </c>
    </row>
    <row r="98" spans="1:4" x14ac:dyDescent="0.2">
      <c r="A98" s="104">
        <v>2115</v>
      </c>
      <c r="B98" s="116" t="s">
        <v>563</v>
      </c>
      <c r="C98" s="105">
        <v>0</v>
      </c>
      <c r="D98" s="105">
        <v>0</v>
      </c>
    </row>
    <row r="99" spans="1:4" x14ac:dyDescent="0.2">
      <c r="A99" s="104">
        <v>2114</v>
      </c>
      <c r="B99" s="116" t="s">
        <v>564</v>
      </c>
      <c r="C99" s="105">
        <v>0</v>
      </c>
      <c r="D99" s="105">
        <v>0</v>
      </c>
    </row>
    <row r="100" spans="1:4" ht="22.5" x14ac:dyDescent="0.2">
      <c r="A100" s="104"/>
      <c r="B100" s="118" t="s">
        <v>565</v>
      </c>
      <c r="C100" s="108">
        <f>+C101</f>
        <v>615004.89</v>
      </c>
      <c r="D100" s="108">
        <f>+D101</f>
        <v>0</v>
      </c>
    </row>
    <row r="101" spans="1:4" x14ac:dyDescent="0.2">
      <c r="A101" s="106">
        <v>1120</v>
      </c>
      <c r="B101" s="120" t="s">
        <v>566</v>
      </c>
      <c r="C101" s="108">
        <f>SUM(C102:C110)</f>
        <v>615004.89</v>
      </c>
      <c r="D101" s="108">
        <f>SUM(D102:D110)</f>
        <v>0</v>
      </c>
    </row>
    <row r="102" spans="1:4" x14ac:dyDescent="0.2">
      <c r="A102" s="104">
        <v>1124</v>
      </c>
      <c r="B102" s="121" t="s">
        <v>567</v>
      </c>
      <c r="C102" s="111">
        <v>0</v>
      </c>
      <c r="D102" s="105">
        <v>0</v>
      </c>
    </row>
    <row r="103" spans="1:4" x14ac:dyDescent="0.2">
      <c r="A103" s="104">
        <v>1124</v>
      </c>
      <c r="B103" s="121" t="s">
        <v>568</v>
      </c>
      <c r="C103" s="111">
        <v>0</v>
      </c>
      <c r="D103" s="105">
        <v>0</v>
      </c>
    </row>
    <row r="104" spans="1:4" x14ac:dyDescent="0.2">
      <c r="A104" s="104">
        <v>1124</v>
      </c>
      <c r="B104" s="121" t="s">
        <v>569</v>
      </c>
      <c r="C104" s="111">
        <v>0</v>
      </c>
      <c r="D104" s="105">
        <v>0</v>
      </c>
    </row>
    <row r="105" spans="1:4" x14ac:dyDescent="0.2">
      <c r="A105" s="104">
        <v>1124</v>
      </c>
      <c r="B105" s="121" t="s">
        <v>570</v>
      </c>
      <c r="C105" s="111">
        <v>0</v>
      </c>
      <c r="D105" s="105">
        <v>0</v>
      </c>
    </row>
    <row r="106" spans="1:4" x14ac:dyDescent="0.2">
      <c r="A106" s="104">
        <v>1124</v>
      </c>
      <c r="B106" s="121" t="s">
        <v>571</v>
      </c>
      <c r="C106" s="105">
        <v>4.8899999999999997</v>
      </c>
      <c r="D106" s="105">
        <v>0</v>
      </c>
    </row>
    <row r="107" spans="1:4" x14ac:dyDescent="0.2">
      <c r="A107" s="104">
        <v>1124</v>
      </c>
      <c r="B107" s="121" t="s">
        <v>572</v>
      </c>
      <c r="C107" s="105">
        <v>0</v>
      </c>
      <c r="D107" s="105">
        <v>0</v>
      </c>
    </row>
    <row r="108" spans="1:4" x14ac:dyDescent="0.2">
      <c r="A108" s="104">
        <v>1122</v>
      </c>
      <c r="B108" s="121" t="s">
        <v>573</v>
      </c>
      <c r="C108" s="105">
        <v>0</v>
      </c>
      <c r="D108" s="105">
        <v>0</v>
      </c>
    </row>
    <row r="109" spans="1:4" x14ac:dyDescent="0.2">
      <c r="A109" s="104">
        <v>1122</v>
      </c>
      <c r="B109" s="121" t="s">
        <v>574</v>
      </c>
      <c r="C109" s="111">
        <v>0</v>
      </c>
      <c r="D109" s="105">
        <v>0</v>
      </c>
    </row>
    <row r="110" spans="1:4" x14ac:dyDescent="0.2">
      <c r="A110" s="104">
        <v>1122</v>
      </c>
      <c r="B110" s="121" t="s">
        <v>575</v>
      </c>
      <c r="C110" s="105">
        <v>615000</v>
      </c>
      <c r="D110" s="105">
        <v>0</v>
      </c>
    </row>
    <row r="111" spans="1:4" x14ac:dyDescent="0.2">
      <c r="A111" s="104"/>
      <c r="B111" s="122" t="s">
        <v>576</v>
      </c>
      <c r="C111" s="108">
        <f>C45+C46-C100</f>
        <v>-534716.28</v>
      </c>
      <c r="D111" s="108">
        <f>D45+D46-D100</f>
        <v>-66297.03</v>
      </c>
    </row>
    <row r="113" spans="1:5" x14ac:dyDescent="0.2">
      <c r="A113" s="130" t="s">
        <v>554</v>
      </c>
      <c r="B113" s="130"/>
      <c r="C113" s="130"/>
      <c r="D113" s="130"/>
      <c r="E113" s="130"/>
    </row>
    <row r="114" spans="1:5" x14ac:dyDescent="0.2">
      <c r="A114" s="130"/>
      <c r="B114" s="130"/>
      <c r="C114" s="130"/>
      <c r="D114" s="130"/>
      <c r="E114" s="130"/>
    </row>
  </sheetData>
  <sheetProtection formatCells="0" formatColumns="0" formatRows="0" insertColumns="0" insertRows="0" insertHyperlinks="0" deleteColumns="0" deleteRows="0" sort="0" autoFilter="0" pivotTables="0"/>
  <mergeCells count="4">
    <mergeCell ref="A113:E114"/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8 C7 D57:D58 D48:D55 C44" xr:uid="{00000000-0002-0000-0700-000000000000}"/>
    <dataValidation allowBlank="1" showInputMessage="1" showErrorMessage="1" prompt="Saldo al 31 de diciembre del año anterior que se presenta" sqref="D7 D44" xr:uid="{00000000-0002-0000-0700-000001000000}"/>
    <dataValidation allowBlank="1" showInputMessage="1" showErrorMessage="1" prompt="Importe del trimestre anterior" sqref="D56 C46:C58 D46:D47" xr:uid="{00000000-0002-0000-0700-000002000000}"/>
  </dataValidations>
  <pageMargins left="0.7" right="0.7" top="0.75" bottom="0.75" header="0.3" footer="0.3"/>
  <pageSetup scale="87" orientation="portrait" r:id="rId1"/>
  <rowBreaks count="1" manualBreakCount="1">
    <brk id="57" max="4" man="1"/>
  </rowBreaks>
  <ignoredErrors>
    <ignoredError sqref="C12:D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showZeros="0" workbookViewId="0">
      <selection activeCell="A23" sqref="A23:XFD28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31" t="s">
        <v>579</v>
      </c>
      <c r="B1" s="132"/>
      <c r="C1" s="133"/>
    </row>
    <row r="2" spans="1:3" s="33" customFormat="1" ht="18" customHeight="1" x14ac:dyDescent="0.25">
      <c r="A2" s="134" t="s">
        <v>542</v>
      </c>
      <c r="B2" s="135"/>
      <c r="C2" s="136"/>
    </row>
    <row r="3" spans="1:3" s="33" customFormat="1" ht="18" customHeight="1" x14ac:dyDescent="0.25">
      <c r="A3" s="134" t="s">
        <v>580</v>
      </c>
      <c r="B3" s="137"/>
      <c r="C3" s="136"/>
    </row>
    <row r="4" spans="1:3" s="36" customFormat="1" ht="18" customHeight="1" x14ac:dyDescent="0.2">
      <c r="A4" s="138" t="s">
        <v>543</v>
      </c>
      <c r="B4" s="139"/>
      <c r="C4" s="140"/>
    </row>
    <row r="5" spans="1:3" s="34" customFormat="1" x14ac:dyDescent="0.2">
      <c r="A5" s="54" t="s">
        <v>453</v>
      </c>
      <c r="B5" s="54"/>
      <c r="C5" s="55">
        <v>1457780.84</v>
      </c>
    </row>
    <row r="6" spans="1:3" x14ac:dyDescent="0.2">
      <c r="A6" s="56"/>
      <c r="B6" s="57"/>
      <c r="C6" s="58"/>
    </row>
    <row r="7" spans="1:3" x14ac:dyDescent="0.2">
      <c r="A7" s="67" t="s">
        <v>454</v>
      </c>
      <c r="B7" s="67"/>
      <c r="C7" s="59">
        <f>SUM(C8:C13)</f>
        <v>0</v>
      </c>
    </row>
    <row r="8" spans="1:3" x14ac:dyDescent="0.2">
      <c r="A8" s="76" t="s">
        <v>455</v>
      </c>
      <c r="B8" s="75" t="s">
        <v>277</v>
      </c>
      <c r="C8" s="60">
        <v>0</v>
      </c>
    </row>
    <row r="9" spans="1:3" x14ac:dyDescent="0.2">
      <c r="A9" s="61" t="s">
        <v>456</v>
      </c>
      <c r="B9" s="62" t="s">
        <v>465</v>
      </c>
      <c r="C9" s="60">
        <v>0</v>
      </c>
    </row>
    <row r="10" spans="1:3" x14ac:dyDescent="0.2">
      <c r="A10" s="61" t="s">
        <v>457</v>
      </c>
      <c r="B10" s="62" t="s">
        <v>285</v>
      </c>
      <c r="C10" s="60">
        <v>0</v>
      </c>
    </row>
    <row r="11" spans="1:3" x14ac:dyDescent="0.2">
      <c r="A11" s="61" t="s">
        <v>458</v>
      </c>
      <c r="B11" s="62" t="s">
        <v>286</v>
      </c>
      <c r="C11" s="60">
        <v>0</v>
      </c>
    </row>
    <row r="12" spans="1:3" x14ac:dyDescent="0.2">
      <c r="A12" s="61" t="s">
        <v>459</v>
      </c>
      <c r="B12" s="62" t="s">
        <v>287</v>
      </c>
      <c r="C12" s="60">
        <v>0</v>
      </c>
    </row>
    <row r="13" spans="1:3" x14ac:dyDescent="0.2">
      <c r="A13" s="63" t="s">
        <v>460</v>
      </c>
      <c r="B13" s="64" t="s">
        <v>461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47</v>
      </c>
      <c r="B15" s="57"/>
      <c r="C15" s="59">
        <f>SUM(C16:C18)</f>
        <v>0</v>
      </c>
    </row>
    <row r="16" spans="1:3" x14ac:dyDescent="0.2">
      <c r="A16" s="68">
        <v>3.1</v>
      </c>
      <c r="B16" s="62" t="s">
        <v>464</v>
      </c>
      <c r="C16" s="60">
        <v>0</v>
      </c>
    </row>
    <row r="17" spans="1:3" x14ac:dyDescent="0.2">
      <c r="A17" s="69">
        <v>3.2</v>
      </c>
      <c r="B17" s="62" t="s">
        <v>462</v>
      </c>
      <c r="C17" s="60">
        <v>0</v>
      </c>
    </row>
    <row r="18" spans="1:3" x14ac:dyDescent="0.2">
      <c r="A18" s="69">
        <v>3.3</v>
      </c>
      <c r="B18" s="64" t="s">
        <v>463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46</v>
      </c>
      <c r="B20" s="73"/>
      <c r="C20" s="55">
        <f>C5+C7-C15</f>
        <v>1457780.84</v>
      </c>
    </row>
    <row r="22" spans="1:3" x14ac:dyDescent="0.2">
      <c r="B22" s="35" t="s">
        <v>554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showZeros="0" workbookViewId="0">
      <selection activeCell="I13" sqref="I13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2" customHeight="1" x14ac:dyDescent="0.25">
      <c r="A1" s="141" t="s">
        <v>579</v>
      </c>
      <c r="B1" s="142"/>
      <c r="C1" s="143"/>
    </row>
    <row r="2" spans="1:3" s="37" customFormat="1" ht="15" customHeight="1" x14ac:dyDescent="0.25">
      <c r="A2" s="144" t="s">
        <v>544</v>
      </c>
      <c r="B2" s="145"/>
      <c r="C2" s="146"/>
    </row>
    <row r="3" spans="1:3" s="37" customFormat="1" ht="12" customHeight="1" x14ac:dyDescent="0.25">
      <c r="A3" s="144" t="s">
        <v>580</v>
      </c>
      <c r="B3" s="147"/>
      <c r="C3" s="146"/>
    </row>
    <row r="4" spans="1:3" s="38" customFormat="1" x14ac:dyDescent="0.2">
      <c r="A4" s="138" t="s">
        <v>543</v>
      </c>
      <c r="B4" s="139"/>
      <c r="C4" s="140"/>
    </row>
    <row r="5" spans="1:3" x14ac:dyDescent="0.2">
      <c r="A5" s="85" t="s">
        <v>466</v>
      </c>
      <c r="B5" s="54"/>
      <c r="C5" s="78">
        <v>1524077.87</v>
      </c>
    </row>
    <row r="6" spans="1:3" x14ac:dyDescent="0.2">
      <c r="A6" s="79"/>
      <c r="B6" s="57"/>
      <c r="C6" s="80"/>
    </row>
    <row r="7" spans="1:3" x14ac:dyDescent="0.2">
      <c r="A7" s="67" t="s">
        <v>467</v>
      </c>
      <c r="B7" s="81"/>
      <c r="C7" s="59">
        <f>SUM(C8:C28)</f>
        <v>0</v>
      </c>
    </row>
    <row r="8" spans="1:3" x14ac:dyDescent="0.2">
      <c r="A8" s="101">
        <v>2.1</v>
      </c>
      <c r="B8" s="86" t="s">
        <v>305</v>
      </c>
      <c r="C8" s="87">
        <v>0</v>
      </c>
    </row>
    <row r="9" spans="1:3" x14ac:dyDescent="0.2">
      <c r="A9" s="101">
        <v>2.2000000000000002</v>
      </c>
      <c r="B9" s="86" t="s">
        <v>302</v>
      </c>
      <c r="C9" s="87">
        <v>0</v>
      </c>
    </row>
    <row r="10" spans="1:3" x14ac:dyDescent="0.2">
      <c r="A10" s="94">
        <v>2.2999999999999998</v>
      </c>
      <c r="B10" s="77" t="s">
        <v>172</v>
      </c>
      <c r="C10" s="87">
        <v>0</v>
      </c>
    </row>
    <row r="11" spans="1:3" x14ac:dyDescent="0.2">
      <c r="A11" s="94">
        <v>2.4</v>
      </c>
      <c r="B11" s="77" t="s">
        <v>173</v>
      </c>
      <c r="C11" s="87">
        <v>0</v>
      </c>
    </row>
    <row r="12" spans="1:3" x14ac:dyDescent="0.2">
      <c r="A12" s="94">
        <v>2.5</v>
      </c>
      <c r="B12" s="77" t="s">
        <v>174</v>
      </c>
      <c r="C12" s="87">
        <v>0</v>
      </c>
    </row>
    <row r="13" spans="1:3" x14ac:dyDescent="0.2">
      <c r="A13" s="94">
        <v>2.6</v>
      </c>
      <c r="B13" s="77" t="s">
        <v>175</v>
      </c>
      <c r="C13" s="87">
        <v>0</v>
      </c>
    </row>
    <row r="14" spans="1:3" x14ac:dyDescent="0.2">
      <c r="A14" s="94">
        <v>2.7</v>
      </c>
      <c r="B14" s="77" t="s">
        <v>176</v>
      </c>
      <c r="C14" s="87">
        <v>0</v>
      </c>
    </row>
    <row r="15" spans="1:3" x14ac:dyDescent="0.2">
      <c r="A15" s="94">
        <v>2.8</v>
      </c>
      <c r="B15" s="77" t="s">
        <v>177</v>
      </c>
      <c r="C15" s="87">
        <v>0</v>
      </c>
    </row>
    <row r="16" spans="1:3" x14ac:dyDescent="0.2">
      <c r="A16" s="94">
        <v>2.9</v>
      </c>
      <c r="B16" s="77" t="s">
        <v>179</v>
      </c>
      <c r="C16" s="87">
        <v>0</v>
      </c>
    </row>
    <row r="17" spans="1:3" x14ac:dyDescent="0.2">
      <c r="A17" s="94" t="s">
        <v>468</v>
      </c>
      <c r="B17" s="77" t="s">
        <v>469</v>
      </c>
      <c r="C17" s="87">
        <v>0</v>
      </c>
    </row>
    <row r="18" spans="1:3" x14ac:dyDescent="0.2">
      <c r="A18" s="94" t="s">
        <v>498</v>
      </c>
      <c r="B18" s="77" t="s">
        <v>181</v>
      </c>
      <c r="C18" s="87">
        <v>0</v>
      </c>
    </row>
    <row r="19" spans="1:3" x14ac:dyDescent="0.2">
      <c r="A19" s="94" t="s">
        <v>499</v>
      </c>
      <c r="B19" s="77" t="s">
        <v>470</v>
      </c>
      <c r="C19" s="87">
        <v>0</v>
      </c>
    </row>
    <row r="20" spans="1:3" x14ac:dyDescent="0.2">
      <c r="A20" s="94" t="s">
        <v>500</v>
      </c>
      <c r="B20" s="77" t="s">
        <v>471</v>
      </c>
      <c r="C20" s="87">
        <v>0</v>
      </c>
    </row>
    <row r="21" spans="1:3" x14ac:dyDescent="0.2">
      <c r="A21" s="94" t="s">
        <v>501</v>
      </c>
      <c r="B21" s="77" t="s">
        <v>472</v>
      </c>
      <c r="C21" s="87">
        <v>0</v>
      </c>
    </row>
    <row r="22" spans="1:3" x14ac:dyDescent="0.2">
      <c r="A22" s="94" t="s">
        <v>473</v>
      </c>
      <c r="B22" s="77" t="s">
        <v>474</v>
      </c>
      <c r="C22" s="87">
        <v>0</v>
      </c>
    </row>
    <row r="23" spans="1:3" x14ac:dyDescent="0.2">
      <c r="A23" s="94" t="s">
        <v>475</v>
      </c>
      <c r="B23" s="77" t="s">
        <v>476</v>
      </c>
      <c r="C23" s="87">
        <v>0</v>
      </c>
    </row>
    <row r="24" spans="1:3" x14ac:dyDescent="0.2">
      <c r="A24" s="94" t="s">
        <v>477</v>
      </c>
      <c r="B24" s="77" t="s">
        <v>478</v>
      </c>
      <c r="C24" s="87">
        <v>0</v>
      </c>
    </row>
    <row r="25" spans="1:3" x14ac:dyDescent="0.2">
      <c r="A25" s="94" t="s">
        <v>479</v>
      </c>
      <c r="B25" s="77" t="s">
        <v>480</v>
      </c>
      <c r="C25" s="87">
        <v>0</v>
      </c>
    </row>
    <row r="26" spans="1:3" x14ac:dyDescent="0.2">
      <c r="A26" s="94" t="s">
        <v>481</v>
      </c>
      <c r="B26" s="77" t="s">
        <v>482</v>
      </c>
      <c r="C26" s="87">
        <v>0</v>
      </c>
    </row>
    <row r="27" spans="1:3" x14ac:dyDescent="0.2">
      <c r="A27" s="94" t="s">
        <v>483</v>
      </c>
      <c r="B27" s="77" t="s">
        <v>484</v>
      </c>
      <c r="C27" s="87">
        <v>0</v>
      </c>
    </row>
    <row r="28" spans="1:3" x14ac:dyDescent="0.2">
      <c r="A28" s="94" t="s">
        <v>485</v>
      </c>
      <c r="B28" s="86" t="s">
        <v>486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487</v>
      </c>
      <c r="B30" s="91"/>
      <c r="C30" s="92">
        <f>SUM(C31:C37)</f>
        <v>0</v>
      </c>
    </row>
    <row r="31" spans="1:3" x14ac:dyDescent="0.2">
      <c r="A31" s="94" t="s">
        <v>488</v>
      </c>
      <c r="B31" s="77" t="s">
        <v>374</v>
      </c>
      <c r="C31" s="87">
        <v>0</v>
      </c>
    </row>
    <row r="32" spans="1:3" x14ac:dyDescent="0.2">
      <c r="A32" s="94" t="s">
        <v>489</v>
      </c>
      <c r="B32" s="77" t="s">
        <v>44</v>
      </c>
      <c r="C32" s="87">
        <v>0</v>
      </c>
    </row>
    <row r="33" spans="1:3" x14ac:dyDescent="0.2">
      <c r="A33" s="94" t="s">
        <v>490</v>
      </c>
      <c r="B33" s="77" t="s">
        <v>384</v>
      </c>
      <c r="C33" s="87">
        <v>0</v>
      </c>
    </row>
    <row r="34" spans="1:3" x14ac:dyDescent="0.2">
      <c r="A34" s="94" t="s">
        <v>491</v>
      </c>
      <c r="B34" s="77" t="s">
        <v>492</v>
      </c>
      <c r="C34" s="87">
        <v>0</v>
      </c>
    </row>
    <row r="35" spans="1:3" x14ac:dyDescent="0.2">
      <c r="A35" s="94" t="s">
        <v>493</v>
      </c>
      <c r="B35" s="77" t="s">
        <v>494</v>
      </c>
      <c r="C35" s="87">
        <v>0</v>
      </c>
    </row>
    <row r="36" spans="1:3" x14ac:dyDescent="0.2">
      <c r="A36" s="94" t="s">
        <v>495</v>
      </c>
      <c r="B36" s="77" t="s">
        <v>392</v>
      </c>
      <c r="C36" s="87">
        <v>0</v>
      </c>
    </row>
    <row r="37" spans="1:3" x14ac:dyDescent="0.2">
      <c r="A37" s="94" t="s">
        <v>496</v>
      </c>
      <c r="B37" s="86" t="s">
        <v>497</v>
      </c>
      <c r="C37" s="93">
        <v>0</v>
      </c>
    </row>
    <row r="38" spans="1:3" x14ac:dyDescent="0.2">
      <c r="A38" s="79"/>
      <c r="B38" s="82"/>
      <c r="C38" s="83"/>
    </row>
    <row r="39" spans="1:3" x14ac:dyDescent="0.2">
      <c r="A39" s="84" t="s">
        <v>48</v>
      </c>
      <c r="B39" s="54"/>
      <c r="C39" s="55">
        <f>C5-C7+C30</f>
        <v>1524077.87</v>
      </c>
    </row>
    <row r="41" spans="1:3" x14ac:dyDescent="0.2">
      <c r="B41" s="35" t="s">
        <v>554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showZeros="0" zoomScaleNormal="100" workbookViewId="0">
      <pane ySplit="7" topLeftCell="A8" activePane="bottomLeft" state="frozen"/>
      <selection pane="bottomLeft" activeCell="A54" sqref="A54:XFD59"/>
    </sheetView>
  </sheetViews>
  <sheetFormatPr baseColWidth="10" defaultColWidth="9.140625" defaultRowHeight="11.25" x14ac:dyDescent="0.2"/>
  <cols>
    <col min="1" max="1" width="6.5703125" style="25" customWidth="1"/>
    <col min="2" max="2" width="38" style="25" customWidth="1"/>
    <col min="3" max="3" width="13.42578125" style="25" customWidth="1"/>
    <col min="4" max="4" width="10.5703125" style="25" customWidth="1"/>
    <col min="5" max="5" width="13.140625" style="25" customWidth="1"/>
    <col min="6" max="6" width="11.42578125" style="25" customWidth="1"/>
    <col min="7" max="7" width="14.85546875" style="25" customWidth="1"/>
    <col min="8" max="8" width="9" style="25" customWidth="1"/>
    <col min="9" max="9" width="12.5703125" style="25" customWidth="1"/>
    <col min="10" max="10" width="13.7109375" style="25" customWidth="1"/>
    <col min="11" max="16384" width="9.140625" style="25"/>
  </cols>
  <sheetData>
    <row r="1" spans="1:10" ht="18.95" customHeight="1" x14ac:dyDescent="0.2">
      <c r="A1" s="129" t="s">
        <v>579</v>
      </c>
      <c r="B1" s="148"/>
      <c r="C1" s="148"/>
      <c r="D1" s="148"/>
      <c r="E1" s="148"/>
      <c r="F1" s="148"/>
      <c r="G1" s="23" t="s">
        <v>532</v>
      </c>
      <c r="H1" s="24">
        <v>2022</v>
      </c>
    </row>
    <row r="2" spans="1:10" ht="18.95" customHeight="1" x14ac:dyDescent="0.2">
      <c r="A2" s="129" t="s">
        <v>545</v>
      </c>
      <c r="B2" s="148"/>
      <c r="C2" s="148"/>
      <c r="D2" s="148"/>
      <c r="E2" s="148"/>
      <c r="F2" s="148"/>
      <c r="G2" s="23" t="s">
        <v>533</v>
      </c>
      <c r="H2" s="24" t="s">
        <v>535</v>
      </c>
    </row>
    <row r="3" spans="1:10" ht="18.95" customHeight="1" x14ac:dyDescent="0.2">
      <c r="A3" s="149" t="s">
        <v>580</v>
      </c>
      <c r="B3" s="150"/>
      <c r="C3" s="150"/>
      <c r="D3" s="150"/>
      <c r="E3" s="150"/>
      <c r="F3" s="150"/>
      <c r="G3" s="23" t="s">
        <v>534</v>
      </c>
      <c r="H3" s="24">
        <v>1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ht="22.5" x14ac:dyDescent="0.2">
      <c r="A7" s="28" t="s">
        <v>94</v>
      </c>
      <c r="B7" s="28" t="s">
        <v>424</v>
      </c>
      <c r="C7" s="123" t="s">
        <v>121</v>
      </c>
      <c r="D7" s="123" t="s">
        <v>425</v>
      </c>
      <c r="E7" s="123" t="s">
        <v>426</v>
      </c>
      <c r="F7" s="123" t="s">
        <v>120</v>
      </c>
      <c r="G7" s="123" t="s">
        <v>87</v>
      </c>
      <c r="H7" s="123" t="s">
        <v>123</v>
      </c>
      <c r="I7" s="151" t="s">
        <v>124</v>
      </c>
      <c r="J7" s="123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116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116" t="s">
        <v>86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ht="22.5" x14ac:dyDescent="0.2">
      <c r="A11" s="25">
        <v>7130</v>
      </c>
      <c r="B11" s="116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ht="22.5" x14ac:dyDescent="0.2">
      <c r="A12" s="25">
        <v>7140</v>
      </c>
      <c r="B12" s="116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ht="22.5" x14ac:dyDescent="0.2">
      <c r="A13" s="25">
        <v>7150</v>
      </c>
      <c r="B13" s="116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ht="22.5" x14ac:dyDescent="0.2">
      <c r="A14" s="25">
        <v>7160</v>
      </c>
      <c r="B14" s="116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ht="22.5" x14ac:dyDescent="0.2">
      <c r="A15" s="25">
        <v>7210</v>
      </c>
      <c r="B15" s="116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ht="22.5" x14ac:dyDescent="0.2">
      <c r="A16" s="25">
        <v>7220</v>
      </c>
      <c r="B16" s="116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ht="22.5" x14ac:dyDescent="0.2">
      <c r="A17" s="25">
        <v>7230</v>
      </c>
      <c r="B17" s="116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ht="22.5" x14ac:dyDescent="0.2">
      <c r="A18" s="25">
        <v>7240</v>
      </c>
      <c r="B18" s="116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ht="22.5" x14ac:dyDescent="0.2">
      <c r="A19" s="25">
        <v>7250</v>
      </c>
      <c r="B19" s="116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ht="22.5" x14ac:dyDescent="0.2">
      <c r="A20" s="25">
        <v>7260</v>
      </c>
      <c r="B20" s="116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116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116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116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116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ht="22.5" x14ac:dyDescent="0.2">
      <c r="A25" s="25">
        <v>7350</v>
      </c>
      <c r="B25" s="116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ht="22.5" x14ac:dyDescent="0.2">
      <c r="A26" s="25">
        <v>7360</v>
      </c>
      <c r="B26" s="116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116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116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ht="22.5" x14ac:dyDescent="0.2">
      <c r="A29" s="25">
        <v>7510</v>
      </c>
      <c r="B29" s="116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ht="22.5" x14ac:dyDescent="0.2">
      <c r="A30" s="25">
        <v>7520</v>
      </c>
      <c r="B30" s="116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116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116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116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116" t="s">
        <v>62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116" t="s">
        <v>523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116" t="s">
        <v>524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116" t="s">
        <v>525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116" t="s">
        <v>526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40" customFormat="1" x14ac:dyDescent="0.2">
      <c r="A39" s="39">
        <v>8000</v>
      </c>
      <c r="B39" s="117" t="s">
        <v>61</v>
      </c>
    </row>
    <row r="40" spans="1:6" x14ac:dyDescent="0.2">
      <c r="A40" s="25">
        <v>8110</v>
      </c>
      <c r="B40" s="116" t="s">
        <v>60</v>
      </c>
      <c r="C40" s="30">
        <v>6640823.5099999998</v>
      </c>
      <c r="D40" s="30">
        <v>0</v>
      </c>
      <c r="E40" s="30">
        <v>0</v>
      </c>
      <c r="F40" s="30">
        <f t="shared" si="0"/>
        <v>6640823.5099999998</v>
      </c>
    </row>
    <row r="41" spans="1:6" x14ac:dyDescent="0.2">
      <c r="A41" s="25">
        <v>8120</v>
      </c>
      <c r="B41" s="116" t="s">
        <v>59</v>
      </c>
      <c r="C41" s="30">
        <v>6640823.5099999998</v>
      </c>
      <c r="D41" s="30">
        <v>0</v>
      </c>
      <c r="E41" s="30">
        <v>-1457780.84</v>
      </c>
      <c r="F41" s="30">
        <f t="shared" si="0"/>
        <v>5183042.67</v>
      </c>
    </row>
    <row r="42" spans="1:6" x14ac:dyDescent="0.2">
      <c r="A42" s="25">
        <v>8130</v>
      </c>
      <c r="B42" s="116" t="s">
        <v>58</v>
      </c>
      <c r="C42" s="30">
        <v>6640823.5099999998</v>
      </c>
      <c r="D42" s="30">
        <v>0</v>
      </c>
      <c r="E42" s="30">
        <v>0</v>
      </c>
      <c r="F42" s="30">
        <f t="shared" si="0"/>
        <v>6640823.5099999998</v>
      </c>
    </row>
    <row r="43" spans="1:6" x14ac:dyDescent="0.2">
      <c r="A43" s="25">
        <v>8140</v>
      </c>
      <c r="B43" s="116" t="s">
        <v>57</v>
      </c>
      <c r="C43" s="30">
        <v>0</v>
      </c>
      <c r="D43" s="30"/>
      <c r="E43" s="30">
        <v>1457780.8399999999</v>
      </c>
      <c r="F43" s="30">
        <f t="shared" si="0"/>
        <v>1457780.8399999999</v>
      </c>
    </row>
    <row r="44" spans="1:6" x14ac:dyDescent="0.2">
      <c r="A44" s="25">
        <v>8150</v>
      </c>
      <c r="B44" s="116" t="s">
        <v>56</v>
      </c>
      <c r="C44" s="30">
        <v>0</v>
      </c>
      <c r="D44" s="30">
        <v>0</v>
      </c>
      <c r="E44" s="30">
        <v>1457780.8399999999</v>
      </c>
      <c r="F44" s="30">
        <f t="shared" si="0"/>
        <v>1457780.8399999999</v>
      </c>
    </row>
    <row r="45" spans="1:6" x14ac:dyDescent="0.2">
      <c r="A45" s="25">
        <v>8210</v>
      </c>
      <c r="B45" s="116" t="s">
        <v>55</v>
      </c>
      <c r="C45" s="30">
        <v>6640823.5099999998</v>
      </c>
      <c r="D45" s="30">
        <v>0</v>
      </c>
      <c r="E45" s="30">
        <v>0</v>
      </c>
      <c r="F45" s="30">
        <f t="shared" si="0"/>
        <v>6640823.5099999998</v>
      </c>
    </row>
    <row r="46" spans="1:6" x14ac:dyDescent="0.2">
      <c r="A46" s="25">
        <v>8220</v>
      </c>
      <c r="B46" s="116" t="s">
        <v>54</v>
      </c>
      <c r="C46" s="30">
        <v>6640823.5099999998</v>
      </c>
      <c r="D46" s="30"/>
      <c r="E46" s="30">
        <v>-1524077.87</v>
      </c>
      <c r="F46" s="30">
        <f t="shared" si="0"/>
        <v>5116745.6399999997</v>
      </c>
    </row>
    <row r="47" spans="1:6" ht="22.5" x14ac:dyDescent="0.2">
      <c r="A47" s="25">
        <v>8230</v>
      </c>
      <c r="B47" s="116" t="s">
        <v>53</v>
      </c>
      <c r="C47" s="30">
        <v>6640823.5099999998</v>
      </c>
      <c r="D47" s="30">
        <v>0</v>
      </c>
      <c r="E47" s="30">
        <v>0</v>
      </c>
      <c r="F47" s="30">
        <f t="shared" si="0"/>
        <v>6640823.5099999998</v>
      </c>
    </row>
    <row r="48" spans="1:6" x14ac:dyDescent="0.2">
      <c r="A48" s="25">
        <v>8240</v>
      </c>
      <c r="B48" s="116" t="s">
        <v>52</v>
      </c>
      <c r="C48" s="30">
        <v>0</v>
      </c>
      <c r="D48" s="30">
        <v>0</v>
      </c>
      <c r="E48" s="30">
        <v>1524077.87</v>
      </c>
      <c r="F48" s="30">
        <f t="shared" si="0"/>
        <v>1524077.87</v>
      </c>
    </row>
    <row r="49" spans="1:6" x14ac:dyDescent="0.2">
      <c r="A49" s="25">
        <v>8250</v>
      </c>
      <c r="B49" s="116" t="s">
        <v>51</v>
      </c>
      <c r="C49" s="30">
        <v>0</v>
      </c>
      <c r="D49" s="30">
        <v>0</v>
      </c>
      <c r="E49" s="30">
        <v>1524077.87</v>
      </c>
      <c r="F49" s="30">
        <f t="shared" si="0"/>
        <v>1524077.87</v>
      </c>
    </row>
    <row r="50" spans="1:6" x14ac:dyDescent="0.2">
      <c r="A50" s="25">
        <v>8260</v>
      </c>
      <c r="B50" s="116" t="s">
        <v>50</v>
      </c>
      <c r="C50" s="30">
        <v>0</v>
      </c>
      <c r="D50" s="30">
        <v>0</v>
      </c>
      <c r="E50" s="30">
        <v>1524077.87</v>
      </c>
      <c r="F50" s="30">
        <f t="shared" si="0"/>
        <v>1524077.87</v>
      </c>
    </row>
    <row r="51" spans="1:6" x14ac:dyDescent="0.2">
      <c r="A51" s="25">
        <v>8270</v>
      </c>
      <c r="B51" s="116" t="s">
        <v>49</v>
      </c>
      <c r="C51" s="30">
        <v>0</v>
      </c>
      <c r="D51" s="30">
        <v>0</v>
      </c>
      <c r="E51" s="30">
        <v>1524077.87</v>
      </c>
      <c r="F51" s="30">
        <f t="shared" si="0"/>
        <v>1524077.87</v>
      </c>
    </row>
    <row r="52" spans="1:6" x14ac:dyDescent="0.2">
      <c r="B52" s="116"/>
    </row>
    <row r="53" spans="1:6" x14ac:dyDescent="0.2">
      <c r="B53" s="25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2022-04-21T21:05:31Z</cp:lastPrinted>
  <dcterms:created xsi:type="dcterms:W3CDTF">2012-12-11T20:36:24Z</dcterms:created>
  <dcterms:modified xsi:type="dcterms:W3CDTF">2022-04-26T20:50:58Z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